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g2\共有\d_業務別共有\広報部_フレンドショップ共有台帳\"/>
    </mc:Choice>
  </mc:AlternateContent>
  <xr:revisionPtr revIDLastSave="0" documentId="13_ncr:1_{991B358A-BDF2-4432-81C6-2C031AADD496}" xr6:coauthVersionLast="47" xr6:coauthVersionMax="47" xr10:uidLastSave="{00000000-0000-0000-0000-000000000000}"/>
  <bookViews>
    <workbookView xWindow="-120" yWindow="-120" windowWidth="29040" windowHeight="15840" xr2:uid="{00000000-000D-0000-FFFF-FFFF00000000}"/>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ウェブサイト掲載例!#REF!</definedName>
    <definedName name="_xlnm.Print_Area" localSheetId="0">フレンドショップ登録用紙!$A$1:$H$82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4" i="12" l="1"/>
  <c r="D87" i="12"/>
  <c r="D81" i="12"/>
  <c r="D67" i="12" l="1"/>
  <c r="D66" i="12"/>
  <c r="D99" i="12"/>
  <c r="D98" i="12"/>
  <c r="D97" i="12"/>
  <c r="D94" i="12"/>
  <c r="F22" i="12"/>
  <c r="F21" i="12"/>
  <c r="F23" i="12"/>
  <c r="F24" i="12"/>
  <c r="F26" i="12"/>
  <c r="F27" i="12"/>
  <c r="D29" i="12"/>
  <c r="D26" i="12"/>
  <c r="D20" i="12"/>
  <c r="D15" i="12"/>
  <c r="D8" i="12"/>
  <c r="D10" i="12"/>
  <c r="D11" i="12"/>
  <c r="D12" i="12"/>
  <c r="D13" i="12"/>
  <c r="D14" i="12"/>
  <c r="D30" i="12"/>
  <c r="D88" i="12" s="1"/>
  <c r="D23" i="12"/>
  <c r="D80" i="12"/>
  <c r="E80" i="12"/>
  <c r="D77" i="12"/>
  <c r="E77" i="12" s="1"/>
  <c r="D76" i="12"/>
  <c r="E76" i="12" s="1"/>
  <c r="D101" i="12"/>
  <c r="D96" i="12"/>
  <c r="D69" i="12"/>
  <c r="D65" i="12"/>
  <c r="D64" i="12"/>
  <c r="D61" i="12"/>
  <c r="D60" i="12"/>
  <c r="D58" i="12"/>
  <c r="D57" i="12"/>
  <c r="D56" i="12"/>
  <c r="D55" i="12"/>
  <c r="D52" i="12"/>
  <c r="D51" i="12"/>
  <c r="D50" i="12"/>
  <c r="D49" i="12"/>
  <c r="D48" i="12"/>
  <c r="D46" i="12" s="1"/>
  <c r="D5" i="12" s="1"/>
  <c r="J35" i="12"/>
  <c r="F37" i="12"/>
  <c r="D37" i="12" s="1"/>
  <c r="D16" i="12"/>
  <c r="D27" i="12"/>
  <c r="D9" i="12"/>
  <c r="D17" i="12"/>
  <c r="D36" i="12"/>
  <c r="D7" i="12"/>
  <c r="D6" i="12"/>
  <c r="D35" i="9"/>
  <c r="H28" i="9"/>
  <c r="H29" i="9"/>
  <c r="D28" i="9"/>
  <c r="D27" i="9"/>
  <c r="E69" i="12" l="1"/>
  <c r="D73" i="12"/>
  <c r="D63" i="12"/>
  <c r="D21" i="12"/>
  <c r="D7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<sst xmlns="http://schemas.openxmlformats.org/spreadsheetml/2006/main" count="369" uniqueCount="285">
  <si>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</si>
  <si>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</si>
  <si>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</si>
  <si>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</si>
  <si>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</si>
  <si>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</si>
  <si>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</si>
  <si>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</si>
  <si>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</si>
  <si>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</si>
  <si>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</si>
  <si>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</si>
  <si>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</si>
  <si>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</si>
  <si>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</si>
  <si>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</si>
  <si>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</si>
  <si>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</si>
  <si>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</si>
  <si>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</si>
  <si>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</si>
  <si>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</si>
  <si>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</si>
  <si>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</si>
  <si>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</si>
  <si>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</si>
  <si>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</si>
  <si>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</si>
  <si>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</si>
  <si>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</si>
  <si>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</si>
  <si>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</si>
  <si>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</si>
  <si>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</si>
  <si>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</si>
  <si>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</si>
  <si>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</si>
  <si>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</si>
  <si>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</si>
  <si>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</si>
  <si>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</si>
  <si>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</si>
  <si>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</si>
  <si>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</si>
  <si>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</si>
  <si>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</si>
  <si>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</si>
  <si>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</si>
  <si>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</si>
  <si>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</si>
  <si>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</si>
  <si>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</si>
  <si>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</si>
  <si>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</si>
  <si>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</si>
  <si>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</si>
  <si>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</si>
  <si>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</si>
  <si>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</si>
  <si>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</si>
  <si>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</si>
  <si>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</si>
  <si>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</si>
  <si>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</si>
  <si>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</si>
  <si>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</si>
  <si>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</si>
  <si>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</si>
  <si>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</si>
  <si>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</si>
  <si>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</si>
  <si>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</si>
  <si>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</si>
  <si>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</si>
  <si>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</si>
  <si>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</si>
  <si>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</si>
  <si>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</si>
  <si>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</si>
  <si>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</si>
  <si>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</si>
  <si>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</si>
  <si>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</si>
  <si>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</si>
  <si>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</si>
  <si>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</si>
  <si>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</si>
  <si>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</si>
  <si>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</si>
  <si>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</si>
  <si>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</si>
  <si>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</si>
  <si>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</si>
  <si>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</si>
  <si>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</si>
  <si>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</si>
  <si>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</si>
  <si>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</si>
  <si>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</si>
  <si>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</si>
  <si>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</si>
  <si>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</si>
  <si>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</si>
  <si>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</si>
  <si>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</si>
  <si>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</si>
  <si>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</si>
  <si>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</si>
  <si>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</si>
  <si>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</si>
  <si>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</si>
  <si>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</si>
  <si>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</si>
  <si>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</si>
  <si>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</si>
  <si>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</si>
  <si>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</si>
  <si>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</si>
  <si>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</si>
  <si>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</si>
  <si>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</si>
  <si>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</si>
  <si>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</si>
  <si>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</si>
  <si>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</si>
  <si>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</si>
  <si>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</si>
  <si>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</si>
  <si>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</si>
  <si>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</si>
  <si>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</si>
  <si>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</si>
  <si>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</si>
  <si>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</si>
  <si>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</si>
  <si>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</si>
  <si>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</si>
  <si>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</si>
  <si>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</si>
  <si>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</si>
  <si>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</si>
  <si>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</si>
  <si>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</si>
  <si>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</si>
  <si>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</si>
  <si>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</si>
  <si>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</si>
  <si>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</si>
  <si>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</si>
  <si>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</si>
  <si>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</si>
  <si>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</si>
  <si>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</si>
  <si>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</si>
  <si>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</si>
  <si>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</si>
  <si>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</si>
  <si>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</si>
  <si>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</si>
  <si>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</si>
  <si>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</si>
  <si>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</si>
  <si>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</si>
  <si>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</si>
  <si>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</si>
  <si>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</si>
  <si>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</si>
  <si>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</si>
  <si>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</si>
  <si>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</si>
  <si>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</si>
  <si>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</si>
  <si>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</si>
  <si>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</si>
  <si>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</si>
  <si>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</si>
  <si>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</si>
  <si>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</si>
  <si>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</si>
  <si>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</si>
  <si>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</si>
  <si>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</si>
  <si>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</si>
  <si>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</si>
  <si>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</si>
  <si>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</si>
  <si>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</si>
  <si>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</si>
  <si>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</si>
  <si>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</si>
  <si>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</si>
  <si>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</si>
  <si>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</si>
  <si>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</si>
  <si>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</si>
  <si>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</si>
  <si>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</si>
  <si>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</si>
  <si>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</si>
  <si>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</si>
  <si>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</si>
  <si>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</si>
  <si>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</si>
  <si>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</si>
  <si>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</si>
  <si>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</si>
  <si>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</si>
  <si>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</si>
  <si>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</si>
  <si>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</si>
  <si>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</si>
  <si>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</si>
  <si>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</si>
  <si>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</si>
  <si>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</si>
  <si>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</si>
  <si>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</si>
  <si>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</si>
  <si>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</si>
  <si>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</si>
  <si>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</si>
  <si>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</si>
  <si>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</si>
  <si>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</si>
  <si>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</si>
  <si>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</si>
  <si>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</si>
  <si>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</si>
  <si>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</si>
  <si>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</si>
  <si>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</si>
  <si>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</si>
  <si>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</si>
  <si>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</si>
  <si>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</si>
  <si>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</si>
  <si>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</si>
  <si>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</si>
  <si>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</si>
  <si>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</si>
  <si>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</si>
  <si>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</si>
  <si>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</si>
  <si>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</si>
  <si>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</si>
  <si>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</si>
  <si>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</si>
  <si>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</si>
  <si>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</si>
  <si>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</si>
  <si>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</si>
  <si>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</si>
  <si>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</si>
  <si>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</si>
  <si>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</si>
  <si>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</si>
  <si>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</si>
  <si>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</si>
  <si>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</si>
  <si>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</si>
  <si>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</si>
  <si>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</si>
  <si>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</si>
  <si>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</si>
  <si>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</si>
  <si>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</si>
  <si>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</si>
  <si>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</si>
  <si>
    <t>■営業案内</t>
    <phoneticPr fontId="2"/>
  </si>
  <si>
    <t>【その他情報】</t>
    <rPh sb="3" eb="4">
      <t>タ</t>
    </rPh>
    <rPh sb="4" eb="6">
      <t>ジョウホウ</t>
    </rPh>
    <phoneticPr fontId="2"/>
  </si>
  <si>
    <t>ペット同伴の可否</t>
    <rPh sb="3" eb="5">
      <t>ドウハン</t>
    </rPh>
    <rPh sb="6" eb="8">
      <t>カヒ</t>
    </rPh>
    <phoneticPr fontId="2"/>
  </si>
  <si>
    <t>施設住所（郵便番号）　　〒　</t>
    <rPh sb="0" eb="2">
      <t>シセツ</t>
    </rPh>
    <rPh sb="2" eb="4">
      <t>ジュウショ</t>
    </rPh>
    <rPh sb="5" eb="9">
      <t>ユウビンバンゴウ</t>
    </rPh>
    <phoneticPr fontId="2"/>
  </si>
  <si>
    <t>■法人情報</t>
    <rPh sb="1" eb="3">
      <t>ホウジン</t>
    </rPh>
    <rPh sb="3" eb="5">
      <t>ジョウホウ</t>
    </rPh>
    <phoneticPr fontId="2"/>
  </si>
  <si>
    <t>希望する送付先</t>
    <rPh sb="0" eb="2">
      <t>キボウ</t>
    </rPh>
    <rPh sb="4" eb="6">
      <t>ソウフ</t>
    </rPh>
    <rPh sb="6" eb="7">
      <t>サキ</t>
    </rPh>
    <phoneticPr fontId="2"/>
  </si>
  <si>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2"/>
  </si>
  <si>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2"/>
  </si>
  <si>
    <t>（担当者）住所</t>
    <rPh sb="1" eb="4">
      <t>タントウシャ</t>
    </rPh>
    <rPh sb="5" eb="7">
      <t>ジュウショ</t>
    </rPh>
    <phoneticPr fontId="2"/>
  </si>
  <si>
    <t>（担当者）電話番号</t>
    <rPh sb="1" eb="4">
      <t>タントウシャ</t>
    </rPh>
    <rPh sb="5" eb="7">
      <t>デンワ</t>
    </rPh>
    <rPh sb="7" eb="9">
      <t>バンゴウ</t>
    </rPh>
    <phoneticPr fontId="2"/>
  </si>
  <si>
    <t xml:space="preserve"> 〒</t>
    <phoneticPr fontId="2"/>
  </si>
  <si>
    <t>電話番号2</t>
    <rPh sb="0" eb="4">
      <t>デンワバンゴウ</t>
    </rPh>
    <phoneticPr fontId="2"/>
  </si>
  <si>
    <t>配送住所指定</t>
    <rPh sb="0" eb="2">
      <t>ハイソウ</t>
    </rPh>
    <rPh sb="2" eb="4">
      <t>ジュウショ</t>
    </rPh>
    <rPh sb="4" eb="6">
      <t>シテイ</t>
    </rPh>
    <phoneticPr fontId="2"/>
  </si>
  <si>
    <t>フレンドショップ登録用紙の「C68」セル参照</t>
    <rPh sb="20" eb="22">
      <t>サンショウ</t>
    </rPh>
    <phoneticPr fontId="2"/>
  </si>
  <si>
    <t>町名番地</t>
    <rPh sb="0" eb="1">
      <t>マチ</t>
    </rPh>
    <rPh sb="1" eb="2">
      <t>メイ</t>
    </rPh>
    <rPh sb="2" eb="4">
      <t>バンチ</t>
    </rPh>
    <phoneticPr fontId="2"/>
  </si>
  <si>
    <t>担当者住所</t>
    <rPh sb="0" eb="3">
      <t>タントウシャ</t>
    </rPh>
    <rPh sb="3" eb="5">
      <t>ジュウショ</t>
    </rPh>
    <phoneticPr fontId="2"/>
  </si>
  <si>
    <t>フレンドショップ登録用紙の「C60・61」セル参照</t>
    <rPh sb="23" eb="25">
      <t>サンショウ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</si>
</sst>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
      <sz val="14"/>
      <color theme="1"/>
      <name val="游ゴシック"/>
      <family val="2"/>
      <charset val="128"/>
      <scheme val="minor"/>
    </font>
    <font>
      <sz val="10"/>
      <name val="ＭＳ 明朝"/>
      <family val="1"/>
      <charset val="128"/>
    </font>
    <font>
      <u/>
      <sz val="11"/>
      <name val="游ゴシック"/>
      <family val="2"/>
      <charset val="128"/>
      <scheme val="minor"/>
    </font>
    <font>
      <sz val="12"/>
      <name val="ＭＳ 明朝"/>
      <family val="1"/>
      <charset val="128"/>
    </font>
    <font>
      <sz val="16"/>
      <color theme="1"/>
      <name val="ＭＳ Ｐゴシック"/>
      <family val="3"/>
      <charset val="128"/>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21">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64" xfId="0" applyFont="1" applyBorder="1" applyAlignment="1">
      <alignment horizontal="left" vertical="center"/>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49" fontId="3" fillId="0" borderId="13" xfId="0" applyNumberFormat="1" applyFont="1" applyBorder="1" applyAlignment="1">
      <alignment horizontal="left" vertical="center" wrapText="1"/>
    </xf>
    <xf numFmtId="49" fontId="3" fillId="0" borderId="61" xfId="0" applyNumberFormat="1" applyFont="1" applyBorder="1" applyAlignment="1">
      <alignment horizontal="left" vertical="center" wrapText="1"/>
    </xf>
    <xf numFmtId="49" fontId="3" fillId="0" borderId="61" xfId="0" applyNumberFormat="1" applyFont="1" applyBorder="1" applyAlignment="1">
      <alignment horizontal="left" vertical="center"/>
    </xf>
    <xf numFmtId="49" fontId="24" fillId="13" borderId="0" xfId="0" applyNumberFormat="1" applyFont="1" applyFill="1" applyAlignment="1">
      <alignment vertical="center" wrapText="1"/>
    </xf>
    <xf numFmtId="0" fontId="0" fillId="0" borderId="33" xfId="0" applyBorder="1" applyAlignment="1">
      <alignment horizontal="right" vertical="center"/>
    </xf>
    <xf numFmtId="0" fontId="3" fillId="0" borderId="34" xfId="0" applyFont="1" applyBorder="1" applyAlignment="1">
      <alignment horizontal="left" vertical="top"/>
    </xf>
    <xf numFmtId="0" fontId="50" fillId="0" borderId="19" xfId="0" applyFont="1" applyBorder="1" applyAlignment="1">
      <alignment horizontal="left" vertical="top"/>
    </xf>
    <xf numFmtId="0" fontId="3" fillId="0" borderId="11" xfId="0" applyFont="1" applyBorder="1">
      <alignment vertical="center"/>
    </xf>
    <xf numFmtId="0" fontId="4" fillId="8" borderId="1" xfId="0" applyFont="1" applyFill="1" applyBorder="1" applyAlignment="1">
      <alignment horizontal="left" vertical="center"/>
    </xf>
    <xf numFmtId="0" fontId="4" fillId="8" borderId="21" xfId="0" applyFont="1" applyFill="1" applyBorder="1" applyAlignment="1">
      <alignment horizontal="left" vertical="center"/>
    </xf>
    <xf numFmtId="14" fontId="25" fillId="0" borderId="26" xfId="0" applyNumberFormat="1" applyFont="1" applyBorder="1">
      <alignment vertical="center"/>
    </xf>
    <xf numFmtId="0" fontId="51" fillId="0" borderId="24" xfId="0" applyFont="1" applyBorder="1">
      <alignment vertical="center"/>
    </xf>
    <xf numFmtId="0" fontId="53" fillId="0" borderId="24" xfId="0" applyFont="1" applyBorder="1">
      <alignment vertical="center"/>
    </xf>
    <xf numFmtId="0" fontId="52" fillId="0" borderId="24" xfId="1" applyFont="1" applyBorder="1" applyAlignment="1">
      <alignment vertical="center"/>
    </xf>
    <xf numFmtId="0" fontId="52" fillId="0" borderId="28" xfId="1" applyFont="1" applyBorder="1" applyAlignment="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54" fillId="0" borderId="9" xfId="0" applyFont="1" applyBorder="1" applyAlignment="1">
      <alignment horizontal="left" vertical="center"/>
    </xf>
    <xf numFmtId="49" fontId="23" fillId="13" borderId="9" xfId="0" applyNumberFormat="1" applyFont="1" applyFill="1" applyBorder="1" applyAlignment="1">
      <alignment horizontal="left" vertical="center" wrapText="1"/>
    </xf>
    <xf numFmtId="49" fontId="3" fillId="0" borderId="9" xfId="0" applyNumberFormat="1" applyFont="1"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left" vertical="center" wrapText="1"/>
    </xf>
    <xf numFmtId="0" fontId="4" fillId="8" borderId="52" xfId="0" applyFont="1" applyFill="1" applyBorder="1" applyAlignment="1">
      <alignment horizontal="left" vertical="center" wrapText="1"/>
    </xf>
    <xf numFmtId="0" fontId="4" fillId="8" borderId="17"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left" vertical="center" wrapText="1"/>
    </xf>
    <xf numFmtId="0" fontId="4" fillId="8" borderId="53" xfId="0" applyFont="1" applyFill="1" applyBorder="1" applyAlignment="1">
      <alignment horizontal="left"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3" fillId="0" borderId="9" xfId="0" applyFont="1" applyBorder="1" applyAlignment="1">
      <alignment horizontal="left" vertical="center" wrapText="1"/>
    </xf>
    <xf numFmtId="0" fontId="3" fillId="0" borderId="20" xfId="0" applyFont="1" applyBorder="1" applyAlignment="1">
      <alignment horizontal="left" vertical="center"/>
    </xf>
    <xf numFmtId="0" fontId="4" fillId="8" borderId="21" xfId="0" applyFont="1" applyFill="1"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49" fontId="18" fillId="9" borderId="1" xfId="0" applyNumberFormat="1" applyFont="1" applyFill="1" applyBorder="1" applyAlignment="1">
      <alignment horizontal="center" vertical="center" wrapText="1"/>
    </xf>
    <xf numFmtId="49" fontId="18" fillId="9" borderId="17" xfId="0" applyNumberFormat="1" applyFont="1" applyFill="1" applyBorder="1" applyAlignment="1">
      <alignment horizontal="center" vertical="center" wrapText="1"/>
    </xf>
    <xf numFmtId="49" fontId="18" fillId="9" borderId="9" xfId="0" applyNumberFormat="1" applyFont="1" applyFill="1" applyBorder="1" applyAlignment="1">
      <alignment horizontal="center" vertical="center"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75</xdr:row>
          <xdr:rowOff>190500</xdr:rowOff>
        </xdr:from>
        <xdr:to>
          <xdr:col>2</xdr:col>
          <xdr:colOff>257175</xdr:colOff>
          <xdr:row>77</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76</xdr:row>
          <xdr:rowOff>200025</xdr:rowOff>
        </xdr:from>
        <xdr:to>
          <xdr:col>2</xdr:col>
          <xdr:colOff>257175</xdr:colOff>
          <xdr:row>78</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77</xdr:row>
          <xdr:rowOff>190500</xdr:rowOff>
        </xdr:from>
        <xdr:to>
          <xdr:col>2</xdr:col>
          <xdr:colOff>257175</xdr:colOff>
          <xdr:row>79</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78</xdr:row>
          <xdr:rowOff>190500</xdr:rowOff>
        </xdr:from>
        <xdr:to>
          <xdr:col>2</xdr:col>
          <xdr:colOff>257175</xdr:colOff>
          <xdr:row>80</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482654</xdr:colOff>
      <xdr:row>67</xdr:row>
      <xdr:rowOff>54429</xdr:rowOff>
    </xdr:from>
    <xdr:ext cx="902811" cy="3928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7595" y="31061105"/>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2397580</xdr:colOff>
      <xdr:row>67</xdr:row>
      <xdr:rowOff>43542</xdr:rowOff>
    </xdr:from>
    <xdr:ext cx="902811" cy="3928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5723" y="30156149"/>
          <a:ext cx="90281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4215494</xdr:colOff>
      <xdr:row>67</xdr:row>
      <xdr:rowOff>28574</xdr:rowOff>
    </xdr:from>
    <xdr:ext cx="1082348" cy="3928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70435" y="31035250"/>
          <a:ext cx="1082348"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249031</xdr:colOff>
      <xdr:row>58</xdr:row>
      <xdr:rowOff>294157</xdr:rowOff>
    </xdr:from>
    <xdr:ext cx="1172116" cy="328423"/>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804359" y="28409329"/>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59</xdr:row>
          <xdr:rowOff>295275</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1616646</xdr:colOff>
      <xdr:row>58</xdr:row>
      <xdr:rowOff>290154</xdr:rowOff>
    </xdr:from>
    <xdr:ext cx="1172116" cy="32842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71974" y="28405326"/>
          <a:ext cx="1172116"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3017536</xdr:colOff>
      <xdr:row>58</xdr:row>
      <xdr:rowOff>287990</xdr:rowOff>
    </xdr:from>
    <xdr:ext cx="3288080" cy="32842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572864" y="28403162"/>
          <a:ext cx="328808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144796</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501381" y="18314434"/>
          <a:ext cx="3241047" cy="2200254"/>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351949" y="15724327"/>
          <a:ext cx="3288272" cy="2515642"/>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08978" y="15737432"/>
          <a:ext cx="3290208"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317159</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86</xdr:row>
      <xdr:rowOff>34637</xdr:rowOff>
    </xdr:from>
    <xdr:to>
      <xdr:col>15</xdr:col>
      <xdr:colOff>642503</xdr:colOff>
      <xdr:row>114</xdr:row>
      <xdr:rowOff>91230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45138" y="35372387"/>
          <a:ext cx="9388186" cy="8874022"/>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88</xdr:row>
      <xdr:rowOff>339430</xdr:rowOff>
    </xdr:from>
    <xdr:to>
      <xdr:col>15</xdr:col>
      <xdr:colOff>665883</xdr:colOff>
      <xdr:row>101</xdr:row>
      <xdr:rowOff>272143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55531" y="36398359"/>
          <a:ext cx="9401173" cy="462717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5013</xdr:colOff>
      <xdr:row>95</xdr:row>
      <xdr:rowOff>195514</xdr:rowOff>
    </xdr:from>
    <xdr:to>
      <xdr:col>6</xdr:col>
      <xdr:colOff>27710</xdr:colOff>
      <xdr:row>96</xdr:row>
      <xdr:rowOff>108484</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flipV="1">
          <a:off x="7380084" y="38377157"/>
          <a:ext cx="2975447" cy="33479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1854716</xdr:colOff>
      <xdr:row>102</xdr:row>
      <xdr:rowOff>34143</xdr:rowOff>
    </xdr:from>
    <xdr:to>
      <xdr:col>15</xdr:col>
      <xdr:colOff>624629</xdr:colOff>
      <xdr:row>103</xdr:row>
      <xdr:rowOff>85115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04752" y="41250179"/>
          <a:ext cx="9410698" cy="29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100</xdr:row>
      <xdr:rowOff>217714</xdr:rowOff>
    </xdr:from>
    <xdr:to>
      <xdr:col>5</xdr:col>
      <xdr:colOff>1854716</xdr:colOff>
      <xdr:row>102</xdr:row>
      <xdr:rowOff>182093</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75071" y="40508464"/>
          <a:ext cx="2929681" cy="88966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385332</xdr:colOff>
      <xdr:row>57</xdr:row>
      <xdr:rowOff>309562</xdr:rowOff>
    </xdr:from>
    <xdr:to>
      <xdr:col>15</xdr:col>
      <xdr:colOff>415636</xdr:colOff>
      <xdr:row>85</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9539241" y="26494653"/>
          <a:ext cx="30304" cy="8886392"/>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87</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101</xdr:row>
      <xdr:rowOff>217714</xdr:rowOff>
    </xdr:from>
    <xdr:to>
      <xdr:col>7</xdr:col>
      <xdr:colOff>557893</xdr:colOff>
      <xdr:row>110</xdr:row>
      <xdr:rowOff>54429</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7375071" y="40971107"/>
          <a:ext cx="5483679" cy="22587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591973</xdr:colOff>
      <xdr:row>109</xdr:row>
      <xdr:rowOff>50471</xdr:rowOff>
    </xdr:from>
    <xdr:to>
      <xdr:col>14</xdr:col>
      <xdr:colOff>449036</xdr:colOff>
      <xdr:row>111</xdr:row>
      <xdr:rowOff>95250</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12892830" y="42981007"/>
          <a:ext cx="5980277" cy="5346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1385454</xdr:colOff>
      <xdr:row>76</xdr:row>
      <xdr:rowOff>69273</xdr:rowOff>
    </xdr:from>
    <xdr:to>
      <xdr:col>14</xdr:col>
      <xdr:colOff>428665</xdr:colOff>
      <xdr:row>84</xdr:row>
      <xdr:rowOff>369868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20576" t="541" r="592" b="-541"/>
        <a:stretch/>
      </xdr:blipFill>
      <xdr:spPr>
        <a:xfrm>
          <a:off x="9836727" y="32610137"/>
          <a:ext cx="9070438" cy="2517322"/>
        </a:xfrm>
        <a:prstGeom prst="rect">
          <a:avLst/>
        </a:prstGeom>
      </xdr:spPr>
    </xdr:pic>
    <xdr:clientData/>
  </xdr:twoCellAnchor>
  <xdr:twoCellAnchor>
    <xdr:from>
      <xdr:col>4</xdr:col>
      <xdr:colOff>17318</xdr:colOff>
      <xdr:row>82</xdr:row>
      <xdr:rowOff>135891</xdr:rowOff>
    </xdr:from>
    <xdr:to>
      <xdr:col>9</xdr:col>
      <xdr:colOff>192109</xdr:colOff>
      <xdr:row>83</xdr:row>
      <xdr:rowOff>239619</xdr:rowOff>
    </xdr:to>
    <xdr:cxnSp macro="">
      <xdr:nvCxnSpPr>
        <xdr:cNvPr id="22" name="直線コネクタ 21">
          <a:extLst>
            <a:ext uri="{FF2B5EF4-FFF2-40B4-BE49-F238E27FC236}">
              <a16:creationId xmlns:a16="http://schemas.microsoft.com/office/drawing/2014/main" id="{00000000-0008-0000-0200-000016000000}"/>
            </a:ext>
          </a:extLst>
        </xdr:cNvPr>
        <xdr:cNvCxnSpPr>
          <a:stCxn id="24" idx="1"/>
        </xdr:cNvCxnSpPr>
      </xdr:nvCxnSpPr>
      <xdr:spPr>
        <a:xfrm flipH="1">
          <a:off x="7394863" y="34218073"/>
          <a:ext cx="7898701" cy="32886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192109</xdr:colOff>
      <xdr:row>81</xdr:row>
      <xdr:rowOff>103910</xdr:rowOff>
    </xdr:from>
    <xdr:to>
      <xdr:col>11</xdr:col>
      <xdr:colOff>508412</xdr:colOff>
      <xdr:row>83</xdr:row>
      <xdr:rowOff>150553</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5293564" y="33978274"/>
          <a:ext cx="1667121" cy="4795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cell r="G250"/>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892595</v>
          </cell>
          <cell r="G662" t="str">
            <v>道の駅はが</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892596</v>
          </cell>
          <cell r="G686" t="str">
            <v>道の駅みなみ波賀</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894736</v>
          </cell>
          <cell r="G1018"/>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894760</v>
          </cell>
          <cell r="G1030"/>
        </row>
        <row r="1031">
          <cell r="A1031">
            <v>895090</v>
          </cell>
          <cell r="G1031"/>
        </row>
        <row r="1032">
          <cell r="A1032">
            <v>895102</v>
          </cell>
          <cell r="G1032" t="str">
            <v>coffee&amp;bakes YATT</v>
          </cell>
        </row>
        <row r="1033">
          <cell r="A1033">
            <v>895103</v>
          </cell>
          <cell r="G1033" t="str">
            <v>Beans Tasty Coffee Roasters</v>
          </cell>
        </row>
        <row r="1034">
          <cell r="A1034">
            <v>895104</v>
          </cell>
          <cell r="G1034" t="str">
            <v>箕面ネイチャールーム</v>
          </cell>
        </row>
        <row r="1035">
          <cell r="A1035">
            <v>895105</v>
          </cell>
          <cell r="G1035" t="str">
            <v>Derailleur Brew Works 山ノ麓TAP ROOM</v>
          </cell>
        </row>
        <row r="1036">
          <cell r="A1036">
            <v>895106</v>
          </cell>
          <cell r="G1036" t="str">
            <v>応頂閣 勝尾寺</v>
          </cell>
        </row>
        <row r="1037">
          <cell r="A1037">
            <v>895107</v>
          </cell>
          <cell r="G1037" t="str">
            <v>箕面湯元水春</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895108</v>
          </cell>
          <cell r="G1044" t="str">
            <v>珈琲蔵人　珈蔵　箕面店</v>
          </cell>
        </row>
        <row r="1045">
          <cell r="A1045">
            <v>895109</v>
          </cell>
          <cell r="G1045" t="str">
            <v>珈琲庵 　  珈集　箕面店</v>
          </cell>
        </row>
        <row r="1046">
          <cell r="A1046">
            <v>895116</v>
          </cell>
          <cell r="G1046" t="str">
            <v>有明みんなクリニック有明ガーデン院</v>
          </cell>
        </row>
        <row r="1047">
          <cell r="A1047">
            <v>895117</v>
          </cell>
          <cell r="G1047" t="str">
            <v>広が代農場</v>
          </cell>
        </row>
        <row r="1048">
          <cell r="A1048">
            <v>895118</v>
          </cell>
          <cell r="G1048" t="str">
            <v>ブルーベリーなかくぼさんち</v>
          </cell>
        </row>
        <row r="1049">
          <cell r="A1049">
            <v>895119</v>
          </cell>
          <cell r="G1049" t="str">
            <v>自然派農場　しもかわ</v>
          </cell>
        </row>
        <row r="1050">
          <cell r="A1050">
            <v>895120</v>
          </cell>
          <cell r="G1050" t="str">
            <v>花香房</v>
          </cell>
        </row>
        <row r="1051">
          <cell r="A1051">
            <v>895121</v>
          </cell>
          <cell r="G1051" t="str">
            <v>合資会社向井製材所</v>
          </cell>
        </row>
        <row r="1052">
          <cell r="A1052">
            <v>895122</v>
          </cell>
          <cell r="G1052" t="str">
            <v xml:space="preserve"> フォレストパーク神野山 ほっこり食堂映山紅・直売所みどり屋</v>
          </cell>
        </row>
        <row r="1053">
          <cell r="A1053">
            <v>895123</v>
          </cell>
          <cell r="G1053" t="str">
            <v>燻製工房　一服屋</v>
          </cell>
        </row>
        <row r="1054">
          <cell r="A1054">
            <v>895124</v>
          </cell>
          <cell r="G1054" t="str">
            <v>doors yamazoe</v>
          </cell>
        </row>
        <row r="1055">
          <cell r="A1055">
            <v>895125</v>
          </cell>
          <cell r="G1055" t="str">
            <v>わんぱくどうぶつえん</v>
          </cell>
        </row>
        <row r="1056">
          <cell r="A1056">
            <v>895126</v>
          </cell>
          <cell r="G1056" t="str">
            <v>HappyHappyYamatotea</v>
          </cell>
        </row>
        <row r="1057">
          <cell r="A1057">
            <v>895127</v>
          </cell>
          <cell r="G1057" t="str">
            <v>cafe Soyel</v>
          </cell>
        </row>
        <row r="1058">
          <cell r="A1058">
            <v>895128</v>
          </cell>
          <cell r="G1058" t="str">
            <v>CAFE SUNWOOD ‎</v>
          </cell>
        </row>
        <row r="1059">
          <cell r="A1059">
            <v>895129</v>
          </cell>
          <cell r="G1059" t="str">
            <v>東豊ベース</v>
          </cell>
        </row>
        <row r="1060">
          <cell r="A1060">
            <v>895130</v>
          </cell>
          <cell r="G1060" t="str">
            <v>里舎</v>
          </cell>
        </row>
        <row r="1061">
          <cell r="A1061">
            <v>895131</v>
          </cell>
          <cell r="G1061" t="str">
            <v>ブックカフェひろせ　広瀬やなぜキャンプ場</v>
          </cell>
        </row>
        <row r="1062">
          <cell r="A1062">
            <v>895132</v>
          </cell>
          <cell r="G1062" t="str">
            <v>カントリーパーク大川</v>
          </cell>
        </row>
        <row r="1063">
          <cell r="A1063">
            <v>895135</v>
          </cell>
          <cell r="G1063" t="str">
            <v>ゆのまえグリーンパレス</v>
          </cell>
        </row>
        <row r="1064">
          <cell r="A1064">
            <v>895133</v>
          </cell>
          <cell r="G1064" t="str">
            <v>KEHARAHOUSE</v>
          </cell>
        </row>
        <row r="1065">
          <cell r="A1065">
            <v>895134</v>
          </cell>
          <cell r="G1065" t="str">
            <v>古民家カフェ　Roots</v>
          </cell>
        </row>
        <row r="1066">
          <cell r="A1066">
            <v>895136</v>
          </cell>
          <cell r="G1066" t="str">
            <v>やまなみの湯</v>
          </cell>
        </row>
        <row r="1067">
          <cell r="A1067">
            <v>895137</v>
          </cell>
          <cell r="G1067" t="str">
            <v>芦安温泉　岩園館</v>
          </cell>
        </row>
        <row r="1068">
          <cell r="A1068">
            <v>895138</v>
          </cell>
          <cell r="G1068" t="str">
            <v>長衛小屋</v>
          </cell>
        </row>
        <row r="1069">
          <cell r="A1069">
            <v>895139</v>
          </cell>
          <cell r="G1069" t="str">
            <v>白雲荘</v>
          </cell>
        </row>
        <row r="1070">
          <cell r="A1070">
            <v>895140</v>
          </cell>
          <cell r="G1070" t="str">
            <v>金山沢温泉</v>
          </cell>
        </row>
        <row r="1071">
          <cell r="A1071">
            <v>895141</v>
          </cell>
          <cell r="G1071" t="str">
            <v>白根御池小屋</v>
          </cell>
        </row>
        <row r="1072">
          <cell r="A1072">
            <v>895142</v>
          </cell>
          <cell r="G1072" t="str">
            <v>天恵泉白根桃源天笑閣</v>
          </cell>
        </row>
        <row r="1073">
          <cell r="A1073">
            <v>895143</v>
          </cell>
          <cell r="G1073" t="str">
            <v>南アルプス温泉ロッジ・白峰会館</v>
          </cell>
        </row>
        <row r="1074">
          <cell r="A1074">
            <v>895144</v>
          </cell>
          <cell r="G1074" t="str">
            <v>AirA　GLAMPING　MINAMIALPS</v>
          </cell>
        </row>
        <row r="1075">
          <cell r="A1075">
            <v>895145</v>
          </cell>
          <cell r="G1075" t="str">
            <v>おそとのてらす　南アルプス</v>
          </cell>
        </row>
        <row r="1076">
          <cell r="A1076">
            <v>895146</v>
          </cell>
          <cell r="G1076" t="str">
            <v>さくらの里温泉　後楽園スポーツクラブ</v>
          </cell>
        </row>
        <row r="1077">
          <cell r="A1077">
            <v>895147</v>
          </cell>
          <cell r="G1077" t="str">
            <v>静かな森の温泉隠れ宿　そらの詩</v>
          </cell>
        </row>
        <row r="1078">
          <cell r="A1078">
            <v>895148</v>
          </cell>
          <cell r="G1078" t="str">
            <v>ガストホフ　チェッカーフラッグ</v>
          </cell>
        </row>
        <row r="1079">
          <cell r="A1079">
            <v>895149</v>
          </cell>
          <cell r="G1079" t="str">
            <v>こころ和む愛犬との湯宿　桃の木温泉 さんわそう</v>
          </cell>
        </row>
        <row r="1080">
          <cell r="A1080">
            <v>895150</v>
          </cell>
          <cell r="G1080" t="str">
            <v>民宿旅館なとり屋</v>
          </cell>
        </row>
        <row r="1081">
          <cell r="A1081">
            <v>895151</v>
          </cell>
          <cell r="G1081" t="str">
            <v>両俣小屋</v>
          </cell>
        </row>
        <row r="1082">
          <cell r="A1082">
            <v>895254</v>
          </cell>
          <cell r="G1082" t="str">
            <v>Link adventures（リンクアドベンチャーズ）</v>
          </cell>
        </row>
        <row r="1083">
          <cell r="A1083">
            <v>895202</v>
          </cell>
          <cell r="G1083" t="str">
            <v>有野実苑オートキャンプ場</v>
          </cell>
        </row>
        <row r="1084">
          <cell r="A1084">
            <v>895205</v>
          </cell>
          <cell r="G1084" t="str">
            <v>Ｄボルダリング釧路</v>
          </cell>
        </row>
        <row r="1085">
          <cell r="A1085">
            <v>895152</v>
          </cell>
          <cell r="G1085" t="str">
            <v>アウトドアコミュニティロッジgosen</v>
          </cell>
        </row>
        <row r="1086">
          <cell r="A1086">
            <v>895158</v>
          </cell>
          <cell r="G1086" t="str">
            <v>摩周湖ユースホステル</v>
          </cell>
        </row>
        <row r="1087">
          <cell r="A1087">
            <v>895153</v>
          </cell>
          <cell r="G1087" t="str">
            <v>ALPEN ガストホフらんたん</v>
          </cell>
        </row>
        <row r="1088">
          <cell r="A1088">
            <v>895157</v>
          </cell>
          <cell r="G1088" t="str">
            <v>南アルプス36〜アウトドアの宿 Od-inn〜</v>
          </cell>
        </row>
        <row r="1089">
          <cell r="A1089">
            <v>895159</v>
          </cell>
          <cell r="G1089" t="str">
            <v>洛和会ヘルスケアシステム</v>
          </cell>
        </row>
        <row r="1090">
          <cell r="A1090">
            <v>895162</v>
          </cell>
          <cell r="G1090" t="str">
            <v>リストランテフィッシュボーン</v>
          </cell>
        </row>
        <row r="1091">
          <cell r="A1091">
            <v>895160</v>
          </cell>
          <cell r="G1091" t="str">
            <v>洛和会東寺南病院　健診センター</v>
          </cell>
        </row>
        <row r="1092">
          <cell r="A1092">
            <v>895161</v>
          </cell>
          <cell r="G1092" t="str">
            <v>洛和会音羽病院　健診センター</v>
          </cell>
        </row>
        <row r="1093">
          <cell r="A1093">
            <v>895163</v>
          </cell>
          <cell r="G1093" t="str">
            <v>ボレアルフォレスト</v>
          </cell>
        </row>
        <row r="1094">
          <cell r="A1094">
            <v>895164</v>
          </cell>
          <cell r="G1094" t="str">
            <v>然別湖ネイチャーセンター</v>
          </cell>
        </row>
        <row r="1095">
          <cell r="A1095">
            <v>895165</v>
          </cell>
          <cell r="G1095" t="str">
            <v>きくや旅館</v>
          </cell>
        </row>
        <row r="1096">
          <cell r="A1096">
            <v>895166</v>
          </cell>
          <cell r="G1096" t="str">
            <v>しほろ温泉プラザ緑風</v>
          </cell>
        </row>
        <row r="1097">
          <cell r="A1097">
            <v>895167</v>
          </cell>
          <cell r="G1097" t="str">
            <v>しほろ旅館</v>
          </cell>
        </row>
        <row r="1098">
          <cell r="A1098">
            <v>895168</v>
          </cell>
          <cell r="G1098" t="str">
            <v>士幌フィッシングパーク</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895154</v>
          </cell>
          <cell r="G1103" t="str">
            <v>道の駅てしお　SHOP天塩の國</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895155</v>
          </cell>
          <cell r="G1107" t="str">
            <v>道の駅「ほっと♡はぼろ」</v>
          </cell>
        </row>
        <row r="1108">
          <cell r="A1108">
            <v>895156</v>
          </cell>
          <cell r="G1108" t="str">
            <v>蛇の目　寿司</v>
          </cell>
        </row>
        <row r="1109">
          <cell r="A1109">
            <v>895179</v>
          </cell>
          <cell r="G1109" t="str">
            <v>道の駅えんべつ富士見　レストランみなくる</v>
          </cell>
        </row>
        <row r="1110">
          <cell r="A1110">
            <v>895180</v>
          </cell>
          <cell r="G1110" t="str">
            <v>道の駅☆ロマン街道しょさんべつ　観光物産館ともしび</v>
          </cell>
        </row>
        <row r="1111">
          <cell r="A1111">
            <v>895183</v>
          </cell>
          <cell r="G1111" t="str">
            <v>CHARI-CAFÉ POTTER 西浦食堂</v>
          </cell>
        </row>
        <row r="1112">
          <cell r="A1112">
            <v>895255</v>
          </cell>
          <cell r="G1112" t="str">
            <v>国直集落まるごと体験</v>
          </cell>
        </row>
        <row r="1113">
          <cell r="A1113">
            <v>895169</v>
          </cell>
          <cell r="G1113" t="str">
            <v>士幌高原ヌプカの里</v>
          </cell>
        </row>
        <row r="1114">
          <cell r="A1114">
            <v>895170</v>
          </cell>
          <cell r="G1114" t="str">
            <v>道の駅ピア２１しほろ</v>
          </cell>
        </row>
        <row r="1115">
          <cell r="A1115">
            <v>895185</v>
          </cell>
          <cell r="G1115" t="str">
            <v>特産センターごかせ</v>
          </cell>
        </row>
        <row r="1116">
          <cell r="A1116">
            <v>895186</v>
          </cell>
          <cell r="G1116" t="str">
            <v>五ヶ瀬ワイナリー株式会社</v>
          </cell>
        </row>
        <row r="1117">
          <cell r="A1117">
            <v>895187</v>
          </cell>
          <cell r="G1117" t="str">
            <v>ごかせ温泉森の宿木地屋</v>
          </cell>
        </row>
        <row r="1118">
          <cell r="A1118">
            <v>895188</v>
          </cell>
          <cell r="G1118" t="str">
            <v>NPO法人五ヶ瀬自然学校</v>
          </cell>
        </row>
        <row r="1119">
          <cell r="A1119">
            <v>895189</v>
          </cell>
          <cell r="G1119" t="str">
            <v>IL gardino della corasita</v>
          </cell>
        </row>
        <row r="1120">
          <cell r="A1120">
            <v>895181</v>
          </cell>
          <cell r="G1120" t="str">
            <v>オーベルジュましけ</v>
          </cell>
        </row>
        <row r="1121">
          <cell r="A1121">
            <v>895190</v>
          </cell>
          <cell r="G1121" t="str">
            <v>guesthouse&amp;Bar EL CAMPO</v>
          </cell>
        </row>
        <row r="1122">
          <cell r="A1122">
            <v>895191</v>
          </cell>
          <cell r="G1122" t="str">
            <v>奥津湖パドリングフィールド</v>
          </cell>
        </row>
        <row r="1123">
          <cell r="A1123">
            <v>895192</v>
          </cell>
          <cell r="G1123" t="str">
            <v>Moving Inn Tokachi 北の森</v>
          </cell>
        </row>
        <row r="1124">
          <cell r="A1124">
            <v>895193</v>
          </cell>
          <cell r="G1124" t="str">
            <v>ひがし大雪自然館</v>
          </cell>
        </row>
        <row r="1125">
          <cell r="A1125">
            <v>895256</v>
          </cell>
          <cell r="G1125" t="str">
            <v>アマニコガイドサービス</v>
          </cell>
        </row>
        <row r="1126">
          <cell r="A1126">
            <v>895198</v>
          </cell>
          <cell r="G1126" t="str">
            <v>ライジングフィールド山家</v>
          </cell>
        </row>
        <row r="1127">
          <cell r="A1127">
            <v>895194</v>
          </cell>
          <cell r="G1127" t="str">
            <v>大江戸温泉物語箕面観光ホテル／箕面温泉スパーガーデン</v>
          </cell>
        </row>
        <row r="1128">
          <cell r="A1128">
            <v>895195</v>
          </cell>
          <cell r="G1128" t="str">
            <v>箕面交通・観光案内所</v>
          </cell>
        </row>
        <row r="1129">
          <cell r="A1129">
            <v>895196</v>
          </cell>
          <cell r="G1129" t="str">
            <v>兵庫県立いえしま自然体験センター</v>
          </cell>
        </row>
        <row r="1130">
          <cell r="A1130">
            <v>895182</v>
          </cell>
          <cell r="G1130" t="str">
            <v>道の駅　風Wとままえ</v>
          </cell>
        </row>
        <row r="1131">
          <cell r="A1131">
            <v>895175</v>
          </cell>
          <cell r="G1131" t="str">
            <v>岩手銘醸株式会社</v>
          </cell>
        </row>
        <row r="1132">
          <cell r="A1132">
            <v>895199</v>
          </cell>
          <cell r="G1132" t="str">
            <v>道の駅かみしほろ</v>
          </cell>
        </row>
        <row r="1133">
          <cell r="A1133">
            <v>895203</v>
          </cell>
          <cell r="G1133" t="str">
            <v>延対寺荘</v>
          </cell>
        </row>
        <row r="1134">
          <cell r="A1134">
            <v>895200</v>
          </cell>
          <cell r="G1134" t="str">
            <v>湧暇李の里 樹園</v>
          </cell>
        </row>
        <row r="1135">
          <cell r="A1135">
            <v>895201</v>
          </cell>
          <cell r="G1135" t="str">
            <v>広河原山荘</v>
          </cell>
        </row>
        <row r="1136">
          <cell r="A1136">
            <v>895204</v>
          </cell>
          <cell r="G1136" t="str">
            <v>夜叉神ヒュッテ</v>
          </cell>
        </row>
        <row r="1137">
          <cell r="A1137">
            <v>895206</v>
          </cell>
          <cell r="G1137" t="str">
            <v>道の駅うりまく直売所</v>
          </cell>
        </row>
        <row r="1138">
          <cell r="A1138">
            <v>895207</v>
          </cell>
          <cell r="G1138" t="str">
            <v>一般社団法人しもきたTABIあしすと</v>
          </cell>
        </row>
        <row r="1139">
          <cell r="A1139">
            <v>895208</v>
          </cell>
          <cell r="G1139" t="str">
            <v>早掛レイクサイドヒルキャンプ場</v>
          </cell>
        </row>
        <row r="1140">
          <cell r="A1140">
            <v>895209</v>
          </cell>
          <cell r="G1140" t="str">
            <v>八森いさりび温泉ハタハタ館</v>
          </cell>
        </row>
        <row r="1141">
          <cell r="A1141">
            <v>895210</v>
          </cell>
          <cell r="G1141" t="str">
            <v>道の駅こさか七滝 滝の茶屋孫左衞門</v>
          </cell>
        </row>
        <row r="1142">
          <cell r="A1142">
            <v>895211</v>
          </cell>
          <cell r="G1142" t="str">
            <v>十和田ふるさとセンター</v>
          </cell>
        </row>
        <row r="1143">
          <cell r="A1143">
            <v>895212</v>
          </cell>
          <cell r="G1143" t="str">
            <v>小坂鉄道レールパーク</v>
          </cell>
        </row>
        <row r="1144">
          <cell r="A1144">
            <v>895213</v>
          </cell>
          <cell r="G1144" t="str">
            <v>道の駅しかおい</v>
          </cell>
        </row>
        <row r="1145">
          <cell r="A1145">
            <v>895214</v>
          </cell>
          <cell r="G1145" t="str">
            <v>康楽館</v>
          </cell>
        </row>
        <row r="1146">
          <cell r="A1146">
            <v>895215</v>
          </cell>
          <cell r="G1146" t="str">
            <v>小坂鉱山事務所</v>
          </cell>
        </row>
        <row r="1147">
          <cell r="A1147">
            <v>895216</v>
          </cell>
          <cell r="G1147" t="str">
            <v>紅花舎</v>
          </cell>
        </row>
        <row r="1148">
          <cell r="A1148">
            <v>895217</v>
          </cell>
          <cell r="G1148" t="str">
            <v>ポンポコ山公園バンガロー村</v>
          </cell>
        </row>
        <row r="1149">
          <cell r="A1149">
            <v>895218</v>
          </cell>
          <cell r="G1149" t="str">
            <v>みどり市観光協会</v>
          </cell>
        </row>
        <row r="1150">
          <cell r="A1150">
            <v>895219</v>
          </cell>
          <cell r="G1150" t="str">
            <v>ながめ公園・ながめ余興場</v>
          </cell>
        </row>
        <row r="1151">
          <cell r="A1151">
            <v>895220</v>
          </cell>
          <cell r="G1151" t="str">
            <v>小平の里</v>
          </cell>
        </row>
        <row r="1152">
          <cell r="A1152">
            <v>895221</v>
          </cell>
          <cell r="G1152" t="str">
            <v>岩宿博物館</v>
          </cell>
        </row>
        <row r="1153">
          <cell r="A1153">
            <v>895222</v>
          </cell>
          <cell r="G1153" t="str">
            <v>大間々博物館</v>
          </cell>
        </row>
        <row r="1154">
          <cell r="A1154">
            <v>895223</v>
          </cell>
          <cell r="G1154" t="str">
            <v>富弘美術館</v>
          </cell>
        </row>
        <row r="1155">
          <cell r="A1155">
            <v>895224</v>
          </cell>
          <cell r="G1155" t="str">
            <v>ファミリーオートキャンプ場そうり</v>
          </cell>
        </row>
        <row r="1156">
          <cell r="A1156">
            <v>895225</v>
          </cell>
          <cell r="G1156" t="str">
            <v>黒坂石バンガロー・テント村</v>
          </cell>
        </row>
        <row r="1157">
          <cell r="A1157">
            <v>895226</v>
          </cell>
          <cell r="G1157" t="str">
            <v>わらべ工房</v>
          </cell>
        </row>
        <row r="1158">
          <cell r="A1158">
            <v>895227</v>
          </cell>
          <cell r="G1158" t="str">
            <v>みどり市ボルダリング施設</v>
          </cell>
        </row>
        <row r="1159">
          <cell r="A1159">
            <v>895228</v>
          </cell>
          <cell r="G1159" t="str">
            <v>天理市トレイルセンター　洋食Katsui　山の辺の道</v>
          </cell>
        </row>
        <row r="1160">
          <cell r="A1160">
            <v>895229</v>
          </cell>
          <cell r="G1160" t="str">
            <v>天理観光農園 Café わわ</v>
          </cell>
        </row>
        <row r="1161">
          <cell r="A1161">
            <v>895230</v>
          </cell>
          <cell r="G1161" t="str">
            <v>稲田酒造合名会社</v>
          </cell>
        </row>
        <row r="1162">
          <cell r="A1162">
            <v>895257</v>
          </cell>
          <cell r="G1162" t="str">
            <v>かけろまカフェ</v>
          </cell>
        </row>
        <row r="1163">
          <cell r="A1163">
            <v>895258</v>
          </cell>
          <cell r="G1163" t="str">
            <v>みしょらんカフェ</v>
          </cell>
        </row>
        <row r="1164">
          <cell r="A1164">
            <v>895231</v>
          </cell>
          <cell r="G1164" t="str">
            <v>奈良プラザホテル</v>
          </cell>
        </row>
        <row r="1165">
          <cell r="A1165">
            <v>895232</v>
          </cell>
          <cell r="G1165" t="str">
            <v>モリのゲストハウス</v>
          </cell>
        </row>
        <row r="1166">
          <cell r="A1166">
            <v>895259</v>
          </cell>
          <cell r="G1166" t="str">
            <v>奄美海洋展示館</v>
          </cell>
        </row>
        <row r="1167">
          <cell r="A1167">
            <v>895233</v>
          </cell>
          <cell r="G1167" t="str">
            <v>天然大和温泉 奈良健康ランド</v>
          </cell>
        </row>
        <row r="1168">
          <cell r="A1168">
            <v>895236</v>
          </cell>
          <cell r="G1168" t="str">
            <v>カレーショップインデアン　なつぞら店</v>
          </cell>
        </row>
        <row r="1169">
          <cell r="A1169">
            <v>895260</v>
          </cell>
          <cell r="G1169" t="str">
            <v>奄美自然観察の森</v>
          </cell>
        </row>
        <row r="1170">
          <cell r="A1170">
            <v>895237</v>
          </cell>
          <cell r="G1170" t="str">
            <v>NPO法人　ゼリジャパン</v>
          </cell>
        </row>
        <row r="1171">
          <cell r="A1171">
            <v>895240</v>
          </cell>
          <cell r="G1171" t="str">
            <v>産直施設おらほの館</v>
          </cell>
        </row>
        <row r="1172">
          <cell r="A1172">
            <v>895241</v>
          </cell>
          <cell r="G1172" t="str">
            <v>ぶなっこランド</v>
          </cell>
        </row>
        <row r="1173">
          <cell r="A1173">
            <v>895242</v>
          </cell>
          <cell r="G1173" t="str">
            <v>道の駅かつやま</v>
          </cell>
        </row>
        <row r="1174">
          <cell r="A1174">
            <v>895243</v>
          </cell>
          <cell r="G1174" t="str">
            <v>西湖ネイチャーセンター</v>
          </cell>
        </row>
        <row r="1175">
          <cell r="A1175">
            <v>895244</v>
          </cell>
          <cell r="G1175" t="str">
            <v>西湖野鳥の森公園</v>
          </cell>
        </row>
        <row r="1176">
          <cell r="A1176">
            <v>895245</v>
          </cell>
          <cell r="G1176" t="str">
            <v>MOTOSUKO DIVE RESORT</v>
          </cell>
        </row>
        <row r="1177">
          <cell r="A1177">
            <v>895246</v>
          </cell>
          <cell r="G1177" t="str">
            <v>四季楽園</v>
          </cell>
        </row>
        <row r="1178">
          <cell r="A1178">
            <v>895247</v>
          </cell>
          <cell r="G1178" t="str">
            <v xml:space="preserve">旅の駅 kawaguchiko base  </v>
          </cell>
        </row>
        <row r="1179">
          <cell r="A1179">
            <v>895248</v>
          </cell>
          <cell r="G1179" t="str">
            <v>三ツ峠山荘</v>
          </cell>
        </row>
        <row r="1180">
          <cell r="A1180">
            <v>895249</v>
          </cell>
          <cell r="G1180" t="str">
            <v>ワカサギドーム船ポワル</v>
          </cell>
        </row>
        <row r="1181">
          <cell r="A1181">
            <v>895250</v>
          </cell>
          <cell r="G1181" t="str">
            <v>HOBIE JAPAN</v>
          </cell>
        </row>
        <row r="1182">
          <cell r="A1182">
            <v>895251</v>
          </cell>
          <cell r="G1182" t="str">
            <v>フォレストアドベンチャー・フジ</v>
          </cell>
        </row>
        <row r="1183">
          <cell r="A1183">
            <v>895252</v>
          </cell>
          <cell r="G1183" t="str">
            <v>＆GREEN CAMP SITE</v>
          </cell>
        </row>
        <row r="1184">
          <cell r="A1184">
            <v>895261</v>
          </cell>
          <cell r="G1184" t="str">
            <v>加計呂麻島のいっちゃむん市場</v>
          </cell>
        </row>
        <row r="1185">
          <cell r="A1185">
            <v>895234</v>
          </cell>
          <cell r="G1185" t="str">
            <v>株式会社かんの屋 本店文助</v>
          </cell>
        </row>
        <row r="1186">
          <cell r="A1186">
            <v>895235</v>
          </cell>
          <cell r="G1186" t="str">
            <v>株式会社かんの屋 三春インター店</v>
          </cell>
        </row>
        <row r="1187">
          <cell r="A1187">
            <v>895239</v>
          </cell>
          <cell r="G1187" t="str">
            <v>cafe narumari</v>
          </cell>
        </row>
        <row r="1188">
          <cell r="A1188">
            <v>895253</v>
          </cell>
          <cell r="G1188" t="str">
            <v>トレイルアドベンチャー・フジ</v>
          </cell>
        </row>
        <row r="1189">
          <cell r="A1189">
            <v>895184</v>
          </cell>
          <cell r="G1189" t="str">
            <v>まちの縁側ぽたび</v>
          </cell>
        </row>
        <row r="1190">
          <cell r="A1190">
            <v>895197</v>
          </cell>
          <cell r="G1190" t="str">
            <v>AYABE　PEACE　Park＆Camp</v>
          </cell>
        </row>
        <row r="1191">
          <cell r="A1191">
            <v>895265</v>
          </cell>
          <cell r="G1191" t="str">
            <v>グリーントピア</v>
          </cell>
        </row>
        <row r="1192">
          <cell r="A1192">
            <v>895262</v>
          </cell>
          <cell r="G1192" t="str">
            <v>大鳴門橋遊歩道 渦の道</v>
          </cell>
        </row>
        <row r="1193">
          <cell r="A1193">
            <v>895263</v>
          </cell>
          <cell r="G1193" t="str">
            <v>大鳴門橋架橋記念館エディ</v>
          </cell>
        </row>
        <row r="1194">
          <cell r="A1194">
            <v>895264</v>
          </cell>
          <cell r="G1194" t="str">
            <v>足柄のテントサウナ</v>
          </cell>
        </row>
        <row r="1195">
          <cell r="A1195">
            <v>895238</v>
          </cell>
          <cell r="G1195" t="str">
            <v>ホテル木曽温泉黄金の湯 Glamping ONTAKE</v>
          </cell>
        </row>
        <row r="1196">
          <cell r="A1196">
            <v>895266</v>
          </cell>
          <cell r="G1196" t="str">
            <v>産直施設ぶりこ</v>
          </cell>
        </row>
        <row r="1197">
          <cell r="A1197">
            <v>895267</v>
          </cell>
          <cell r="G1197" t="str">
            <v>ウエストリバーオートキャンプ場</v>
          </cell>
        </row>
        <row r="1198">
          <cell r="A1198">
            <v>895268</v>
          </cell>
          <cell r="G1198" t="str">
            <v>モルゲンロートベーカリー</v>
          </cell>
        </row>
        <row r="1199">
          <cell r="A1199">
            <v>895269</v>
          </cell>
          <cell r="G1199" t="str">
            <v>貸別荘＆コテージ オール・リゾート・サービス</v>
          </cell>
        </row>
        <row r="1200">
          <cell r="A1200">
            <v>895270</v>
          </cell>
          <cell r="G1200" t="str">
            <v>セイコーマート稚内中央店</v>
          </cell>
        </row>
        <row r="1201">
          <cell r="A1201">
            <v>895271</v>
          </cell>
          <cell r="G1201" t="str">
            <v>セイコーマート稚内駅前店</v>
          </cell>
        </row>
        <row r="1202">
          <cell r="A1202">
            <v>895272</v>
          </cell>
          <cell r="G1202" t="str">
            <v>北岳山荘</v>
          </cell>
        </row>
        <row r="1203">
          <cell r="A1203">
            <v>895273</v>
          </cell>
          <cell r="G1203" t="str">
            <v>居酒屋　和風ダイニング　みつのや。</v>
          </cell>
        </row>
        <row r="1204">
          <cell r="A1204">
            <v>895274</v>
          </cell>
          <cell r="G1204" t="str">
            <v>NPO法人シェルフォレスト川内</v>
          </cell>
        </row>
        <row r="1205">
          <cell r="A1205">
            <v>895275</v>
          </cell>
          <cell r="G1205" t="str">
            <v>むつ運動公園　屋外テニスコート</v>
          </cell>
        </row>
        <row r="1206">
          <cell r="A1206">
            <v>895276</v>
          </cell>
          <cell r="G1206" t="str">
            <v>長峰山森林体験交流センター「天平の森」</v>
          </cell>
        </row>
        <row r="1207">
          <cell r="A1207">
            <v>895277</v>
          </cell>
          <cell r="G1207" t="str">
            <v>なまはげ館</v>
          </cell>
        </row>
        <row r="1208">
          <cell r="A1208">
            <v>895278</v>
          </cell>
          <cell r="G1208" t="str">
            <v>男鹿真山伝承館</v>
          </cell>
        </row>
        <row r="1209">
          <cell r="A1209">
            <v>895279</v>
          </cell>
          <cell r="G1209" t="str">
            <v>なまはげオートキャンプ場</v>
          </cell>
        </row>
        <row r="1210">
          <cell r="A1210">
            <v>895280</v>
          </cell>
          <cell r="G1210" t="str">
            <v>キャンパルわかみ</v>
          </cell>
        </row>
        <row r="1211">
          <cell r="A1211">
            <v>895281</v>
          </cell>
          <cell r="G1211" t="str">
            <v>男鹿水族館GAO</v>
          </cell>
        </row>
        <row r="1212">
          <cell r="A1212">
            <v>895282</v>
          </cell>
          <cell r="G1212" t="str">
            <v>島育ち産業館</v>
          </cell>
        </row>
        <row r="1213">
          <cell r="A1213">
            <v>895283</v>
          </cell>
          <cell r="G1213" t="str">
            <v>～リトリート＆ホテル～ツリーハウス小森</v>
          </cell>
        </row>
        <row r="1214">
          <cell r="A1214">
            <v>895284</v>
          </cell>
          <cell r="G1214" t="str">
            <v>オーガニック菓子喫茶 かまどのかみさま</v>
          </cell>
        </row>
        <row r="1215">
          <cell r="A1215">
            <v>895285</v>
          </cell>
          <cell r="G1215" t="str">
            <v>Sunny Space 岩んちゅ 豊川店</v>
          </cell>
        </row>
        <row r="1216">
          <cell r="A1216">
            <v>895286</v>
          </cell>
          <cell r="G1216" t="str">
            <v>Sunny Space 岩んちゅ 豊橋店</v>
          </cell>
        </row>
        <row r="1217">
          <cell r="A1217">
            <v>895287</v>
          </cell>
          <cell r="G1217" t="str">
            <v>カントリーレイクシステムズ</v>
          </cell>
        </row>
        <row r="1218">
          <cell r="A1218">
            <v>895288</v>
          </cell>
          <cell r="G1218" t="str">
            <v>SANDBOX TOTTORI</v>
          </cell>
        </row>
        <row r="1219">
          <cell r="A1219">
            <v>895289</v>
          </cell>
          <cell r="G1219" t="str">
            <v>URUWASHI JAPANESETEA</v>
          </cell>
        </row>
        <row r="1220">
          <cell r="A1220">
            <v>895290</v>
          </cell>
          <cell r="G1220" t="str">
            <v>ゲゲゲの妖怪楽園</v>
          </cell>
        </row>
        <row r="1221">
          <cell r="A1221">
            <v>895291</v>
          </cell>
          <cell r="G1221" t="str">
            <v>わかさ氷ノ山キャンパーズ</v>
          </cell>
        </row>
        <row r="1222">
          <cell r="A1222">
            <v>895292</v>
          </cell>
          <cell r="G1222" t="str">
            <v>湖山池ベース</v>
          </cell>
        </row>
        <row r="1223">
          <cell r="A1223">
            <v>895293</v>
          </cell>
          <cell r="G1223" t="str">
            <v>松風荘旅館</v>
          </cell>
        </row>
        <row r="1224">
          <cell r="A1224">
            <v>895294</v>
          </cell>
          <cell r="G1224" t="str">
            <v>DAISEN　RESORT　沢田ベース</v>
          </cell>
        </row>
        <row r="1225">
          <cell r="A1225">
            <v>895295</v>
          </cell>
          <cell r="G1225" t="str">
            <v>竹林公園</v>
          </cell>
        </row>
        <row r="1226">
          <cell r="A1226">
            <v>895296</v>
          </cell>
          <cell r="G1226" t="str">
            <v>八東ふる里の森</v>
          </cell>
        </row>
        <row r="1227">
          <cell r="A1227">
            <v>895297</v>
          </cell>
          <cell r="G1227" t="str">
            <v>用瀬町運動公園　カヌー水辺公園</v>
          </cell>
        </row>
        <row r="1228">
          <cell r="A1228">
            <v>895298</v>
          </cell>
          <cell r="G1228" t="str">
            <v>緑水湖オートキャンプ場</v>
          </cell>
        </row>
        <row r="1229">
          <cell r="A1229">
            <v>895299</v>
          </cell>
          <cell r="G1229" t="str">
            <v>石原果樹園</v>
          </cell>
        </row>
        <row r="1230">
          <cell r="A1230">
            <v>895300</v>
          </cell>
          <cell r="G1230" t="str">
            <v>ホテルシンフォニーアネックス</v>
          </cell>
        </row>
        <row r="1231">
          <cell r="A1231">
            <v>895301</v>
          </cell>
          <cell r="G1231" t="str">
            <v>秋田北空港クラシックゴルフ倶楽部</v>
          </cell>
        </row>
        <row r="1232">
          <cell r="A1232">
            <v>895302</v>
          </cell>
          <cell r="G1232" t="str">
            <v>モンベル / セントラル ワールド</v>
          </cell>
        </row>
        <row r="1233">
          <cell r="A1233">
            <v>895303</v>
          </cell>
          <cell r="G1233" t="str">
            <v>モンベル / セントラル ウエストヴィル</v>
          </cell>
        </row>
        <row r="1234">
          <cell r="A1234">
            <v>895304</v>
          </cell>
          <cell r="G1234" t="str">
            <v>かに物語</v>
          </cell>
        </row>
        <row r="1235">
          <cell r="A1235">
            <v>895305</v>
          </cell>
          <cell r="G1235" t="str">
            <v>cipiyak canoe&amp;books</v>
          </cell>
        </row>
        <row r="1236">
          <cell r="A1236">
            <v>895306</v>
          </cell>
          <cell r="G1236" t="str">
            <v>酒のやまだい</v>
          </cell>
        </row>
        <row r="1237">
          <cell r="A1237">
            <v>895307</v>
          </cell>
          <cell r="G1237" t="str">
            <v>雷鳥沢ヒュッテ</v>
          </cell>
        </row>
        <row r="1238">
          <cell r="A1238">
            <v>895308</v>
          </cell>
          <cell r="G1238" t="str">
            <v>鳩待休憩所</v>
          </cell>
        </row>
        <row r="1239">
          <cell r="A1239">
            <v>895309</v>
          </cell>
          <cell r="G1239" t="str">
            <v>源七遠藤商店</v>
          </cell>
        </row>
        <row r="1240">
          <cell r="A1240">
            <v>895310</v>
          </cell>
          <cell r="G1240" t="str">
            <v>森の宿　遊星館</v>
          </cell>
        </row>
        <row r="1241">
          <cell r="A1241">
            <v>895311</v>
          </cell>
          <cell r="G1241" t="str">
            <v>ジャイロライドパーク</v>
          </cell>
        </row>
        <row r="1242">
          <cell r="A1242">
            <v>895312</v>
          </cell>
          <cell r="G1242" t="str">
            <v>森吉山パドルクラブ</v>
          </cell>
        </row>
        <row r="1243">
          <cell r="A1243">
            <v>895313</v>
          </cell>
          <cell r="G1243" t="str">
            <v>道の駅「伊良湖クリスタルポルト」</v>
          </cell>
        </row>
        <row r="1244">
          <cell r="A1244">
            <v>895314</v>
          </cell>
          <cell r="G1244" t="str">
            <v>TSURUI Sauna&amp;Cabins</v>
          </cell>
        </row>
        <row r="1245">
          <cell r="A1245">
            <v>895315</v>
          </cell>
          <cell r="G1245" t="str">
            <v>つるいむら湿原温泉ホテル</v>
          </cell>
        </row>
        <row r="1246">
          <cell r="A1246">
            <v>895316</v>
          </cell>
          <cell r="G1246" t="str">
            <v>南房総・多田良北浜海岸キャンプ場</v>
          </cell>
        </row>
        <row r="1247">
          <cell r="A1247">
            <v>895317</v>
          </cell>
          <cell r="G1247" t="str">
            <v>剱澤小屋</v>
          </cell>
        </row>
        <row r="1248">
          <cell r="A1248">
            <v>895318</v>
          </cell>
          <cell r="G1248" t="str">
            <v>剱岳早月小屋</v>
          </cell>
        </row>
        <row r="1249">
          <cell r="A1249">
            <v>895319</v>
          </cell>
          <cell r="G1249" t="str">
            <v>龍頭之茶屋</v>
          </cell>
        </row>
        <row r="1250">
          <cell r="A1250">
            <v>895320</v>
          </cell>
          <cell r="G1250" t="str">
            <v>こまどり温泉</v>
          </cell>
        </row>
        <row r="1251">
          <cell r="A1251">
            <v>895321</v>
          </cell>
          <cell r="G1251" t="str">
            <v>門前宿　和空法隆寺</v>
          </cell>
        </row>
        <row r="1252">
          <cell r="A1252">
            <v>895322</v>
          </cell>
          <cell r="G1252" t="str">
            <v>遊べる花屋</v>
          </cell>
        </row>
        <row r="1253">
          <cell r="A1253">
            <v>895323</v>
          </cell>
          <cell r="G1253" t="str">
            <v>農園レストラン&amp;BBQ「ばんじゃーる駒ヶ原」</v>
          </cell>
        </row>
        <row r="1254">
          <cell r="A1254">
            <v>894432</v>
          </cell>
          <cell r="G1254" t="str">
            <v>フェアフィールド･バイ･マリオット･奈良天理山の辺の道</v>
          </cell>
        </row>
        <row r="1255">
          <cell r="A1255">
            <v>895324</v>
          </cell>
          <cell r="G1255" t="str">
            <v>マリン観光</v>
          </cell>
        </row>
        <row r="1256">
          <cell r="A1256">
            <v>895325</v>
          </cell>
          <cell r="G1256" t="str">
            <v>農家レストラン　まだ来すた</v>
          </cell>
        </row>
        <row r="1257">
          <cell r="A1257">
            <v>895326</v>
          </cell>
          <cell r="G1257" t="str">
            <v>HAV hygge setouchi</v>
          </cell>
        </row>
        <row r="1258">
          <cell r="A1258">
            <v>895327</v>
          </cell>
          <cell r="G1258" t="str">
            <v>ダイニングぶなの森</v>
          </cell>
        </row>
        <row r="1259">
          <cell r="A1259">
            <v>895328</v>
          </cell>
          <cell r="G1259" t="str">
            <v>麺屋　みや蔵</v>
          </cell>
        </row>
        <row r="1260">
          <cell r="A1260">
            <v>895329</v>
          </cell>
          <cell r="G1260" t="str">
            <v>伊藤精肉店</v>
          </cell>
        </row>
        <row r="1261">
          <cell r="A1261">
            <v>895330</v>
          </cell>
          <cell r="G1261" t="str">
            <v>黒部峡谷鉄道　宇奈月売店</v>
          </cell>
        </row>
        <row r="1262">
          <cell r="A1262">
            <v>895331</v>
          </cell>
          <cell r="G1262" t="str">
            <v>河口湖美術館</v>
          </cell>
        </row>
        <row r="1263">
          <cell r="A1263">
            <v>895332</v>
          </cell>
          <cell r="G1263" t="str">
            <v>ＴＳＵＫＵＭＯ　ＳＴＹＬＥ</v>
          </cell>
        </row>
        <row r="1264">
          <cell r="A1264">
            <v>895333</v>
          </cell>
          <cell r="G1264" t="str">
            <v>黒部峡谷鉄道　鐘釣売店</v>
          </cell>
        </row>
        <row r="1265">
          <cell r="A1265">
            <v>895334</v>
          </cell>
          <cell r="G1265" t="str">
            <v>黒部峡谷鉄道　欅平売店</v>
          </cell>
        </row>
        <row r="1266">
          <cell r="A1266">
            <v>895335</v>
          </cell>
          <cell r="G1266" t="str">
            <v>阿寒国際ツルセンター【グルス】</v>
          </cell>
        </row>
        <row r="1267">
          <cell r="A1267">
            <v>895336</v>
          </cell>
          <cell r="G1267" t="str">
            <v>侍が恋するパン屋</v>
          </cell>
        </row>
        <row r="1268">
          <cell r="A1268">
            <v>895337</v>
          </cell>
          <cell r="G1268" t="str">
            <v>箕面滝道ワンウェイ観光周遊バス</v>
          </cell>
        </row>
        <row r="1269">
          <cell r="A1269">
            <v>895338</v>
          </cell>
          <cell r="G1269" t="str">
            <v>books &amp; cafe そらまど</v>
          </cell>
        </row>
        <row r="1270">
          <cell r="A1270">
            <v>895339</v>
          </cell>
          <cell r="G1270" t="str">
            <v>埼玉県県民の森</v>
          </cell>
        </row>
        <row r="1271">
          <cell r="A1271">
            <v>895340</v>
          </cell>
          <cell r="G1271" t="str">
            <v>埼玉県みどりの村</v>
          </cell>
        </row>
        <row r="1272">
          <cell r="A1272">
            <v>895341</v>
          </cell>
          <cell r="G1272" t="str">
            <v>さいたま緑の森博物館</v>
          </cell>
        </row>
        <row r="1273">
          <cell r="A1273">
            <v>895342</v>
          </cell>
          <cell r="G1273" t="str">
            <v>昭和レトロな温泉銭湯 玉川温泉</v>
          </cell>
        </row>
        <row r="1274">
          <cell r="A1274">
            <v>895343</v>
          </cell>
          <cell r="G1274" t="str">
            <v>おふろcafé utatane</v>
          </cell>
        </row>
        <row r="1275">
          <cell r="A1275">
            <v>895344</v>
          </cell>
          <cell r="G1275" t="str">
            <v>おふろcafé 白寿の湯</v>
          </cell>
        </row>
        <row r="1276">
          <cell r="A1276">
            <v>895345</v>
          </cell>
          <cell r="G1276" t="str">
            <v>BIO-RESORT HOTEL&amp;SPA　O Park OGOSE</v>
          </cell>
        </row>
        <row r="1277">
          <cell r="A1277">
            <v>895346</v>
          </cell>
          <cell r="G1277" t="str">
            <v>COMORIVER</v>
          </cell>
        </row>
        <row r="1278">
          <cell r="A1278">
            <v>895347</v>
          </cell>
          <cell r="G1278" t="str">
            <v>おふろcafé ハレニワの湯</v>
          </cell>
        </row>
        <row r="1279">
          <cell r="A1279">
            <v>895348</v>
          </cell>
          <cell r="G1279" t="str">
            <v>秩父湯元　武甲温泉</v>
          </cell>
        </row>
        <row r="1280">
          <cell r="A1280">
            <v>895349</v>
          </cell>
          <cell r="G1280" t="str">
            <v>ホテル＆コテージ潮さい／海辺のvilla潮さい</v>
          </cell>
        </row>
        <row r="1281">
          <cell r="A1281">
            <v>895350</v>
          </cell>
          <cell r="G1281" t="str">
            <v>オクムサ・マルシェ</v>
          </cell>
        </row>
        <row r="1282">
          <cell r="A1282">
            <v>895351</v>
          </cell>
          <cell r="G1282" t="str">
            <v>杓子山ゲートウェイキャンプ</v>
          </cell>
        </row>
        <row r="1283">
          <cell r="A1283">
            <v>895352</v>
          </cell>
          <cell r="G1283" t="str">
            <v>野付半島ネイチャーセンター</v>
          </cell>
        </row>
        <row r="1284">
          <cell r="A1284">
            <v>895353</v>
          </cell>
          <cell r="G1284" t="str">
            <v>TEN.TEN.CAFE 天理コフフン店</v>
          </cell>
        </row>
        <row r="1285">
          <cell r="A1285">
            <v>895354</v>
          </cell>
          <cell r="G1285" t="str">
            <v>天理大学 i CONNECT Shop</v>
          </cell>
        </row>
        <row r="1286">
          <cell r="A1286">
            <v>895355</v>
          </cell>
          <cell r="G1286" t="str">
            <v>筑波山ロープウェイ　つつじが丘レストハウス店</v>
          </cell>
        </row>
        <row r="1287">
          <cell r="A1287">
            <v>895356</v>
          </cell>
          <cell r="G1287" t="str">
            <v>マップトラベル</v>
          </cell>
        </row>
        <row r="1288">
          <cell r="A1288">
            <v>895357</v>
          </cell>
          <cell r="G1288" t="str">
            <v>御所の台オートキャンプ場</v>
          </cell>
        </row>
        <row r="1289">
          <cell r="A1289">
            <v>895358</v>
          </cell>
          <cell r="G1289" t="str">
            <v>ヤンマーサンセットマリーナ</v>
          </cell>
        </row>
        <row r="1290">
          <cell r="A1290">
            <v>895359</v>
          </cell>
          <cell r="G1290" t="str">
            <v>ダイニング福八</v>
          </cell>
        </row>
        <row r="1291">
          <cell r="A1291">
            <v>895360</v>
          </cell>
          <cell r="G1291" t="str">
            <v>SHARE BASE 昭和村</v>
          </cell>
        </row>
        <row r="1292">
          <cell r="A1292">
            <v>895361</v>
          </cell>
          <cell r="G1292" t="str">
            <v>OWL Mountain Park Store</v>
          </cell>
        </row>
        <row r="1293">
          <cell r="A1293">
            <v>895362</v>
          </cell>
          <cell r="G1293" t="str">
            <v>認定NPO法人名栗カヌー工房</v>
          </cell>
        </row>
        <row r="1294">
          <cell r="A1294">
            <v>895363</v>
          </cell>
          <cell r="G1294" t="str">
            <v>埼玉県立小川げんきプラザ</v>
          </cell>
        </row>
        <row r="1295">
          <cell r="A1295">
            <v>895364</v>
          </cell>
          <cell r="G1295" t="str">
            <v>上熊井農産物直売所「ちょっくま」</v>
          </cell>
        </row>
        <row r="1296">
          <cell r="A1296">
            <v>895365</v>
          </cell>
          <cell r="G1296" t="str">
            <v>千年の苑ラベンダー園</v>
          </cell>
        </row>
        <row r="1297">
          <cell r="A1297">
            <v>895366</v>
          </cell>
          <cell r="G1297" t="str">
            <v>丹羽いちご園</v>
          </cell>
        </row>
        <row r="1298">
          <cell r="A1298">
            <v>895367</v>
          </cell>
          <cell r="G1298" t="str">
            <v>深谷グリーンパーク　アクアパラダイス　パティオ</v>
          </cell>
        </row>
        <row r="1299">
          <cell r="A1299">
            <v>895368</v>
          </cell>
          <cell r="G1299" t="str">
            <v>志賀高原中央エリア</v>
          </cell>
        </row>
        <row r="1300">
          <cell r="A1300">
            <v>895369</v>
          </cell>
          <cell r="G1300" t="str">
            <v>Pon Pon YAMA Strawberry</v>
          </cell>
        </row>
        <row r="1301">
          <cell r="A1301">
            <v>895370</v>
          </cell>
          <cell r="G1301" t="str">
            <v>高田食堂</v>
          </cell>
        </row>
        <row r="1302">
          <cell r="A1302">
            <v>895371</v>
          </cell>
          <cell r="G1302" t="str">
            <v>温泉保養センターはまなす</v>
          </cell>
        </row>
        <row r="1303">
          <cell r="A1303">
            <v>895372</v>
          </cell>
          <cell r="G1303" t="str">
            <v>きさかたPIZZA</v>
          </cell>
        </row>
        <row r="1304">
          <cell r="A1304">
            <v>895373</v>
          </cell>
          <cell r="G1304" t="str">
            <v>八千穂高原ビジターセンター</v>
          </cell>
        </row>
        <row r="1305">
          <cell r="A1305">
            <v>895374</v>
          </cell>
          <cell r="G1305"/>
        </row>
        <row r="1306">
          <cell r="A1306">
            <v>895375</v>
          </cell>
          <cell r="G1306"/>
        </row>
        <row r="1307">
          <cell r="A1307">
            <v>895376</v>
          </cell>
          <cell r="G1307"/>
        </row>
        <row r="1308">
          <cell r="A1308">
            <v>895377</v>
          </cell>
          <cell r="G1308"/>
        </row>
        <row r="1309">
          <cell r="A1309">
            <v>895378</v>
          </cell>
          <cell r="G1309"/>
        </row>
        <row r="1310">
          <cell r="A1310">
            <v>895379</v>
          </cell>
          <cell r="G1310"/>
        </row>
        <row r="1311">
          <cell r="A1311">
            <v>895380</v>
          </cell>
          <cell r="G1311"/>
        </row>
        <row r="1312">
          <cell r="A1312">
            <v>895381</v>
          </cell>
          <cell r="G1312"/>
        </row>
        <row r="1313">
          <cell r="A1313">
            <v>895382</v>
          </cell>
          <cell r="G1313"/>
        </row>
        <row r="1314">
          <cell r="A1314">
            <v>895383</v>
          </cell>
          <cell r="G1314"/>
        </row>
        <row r="1315">
          <cell r="A1315">
            <v>895384</v>
          </cell>
          <cell r="G1315"/>
        </row>
        <row r="1316">
          <cell r="A1316">
            <v>895385</v>
          </cell>
          <cell r="G1316"/>
        </row>
        <row r="1317">
          <cell r="A1317">
            <v>895386</v>
          </cell>
          <cell r="G1317"/>
        </row>
        <row r="1318">
          <cell r="A1318">
            <v>895387</v>
          </cell>
          <cell r="G1318"/>
        </row>
        <row r="1319">
          <cell r="A1319">
            <v>895388</v>
          </cell>
          <cell r="G1319"/>
        </row>
        <row r="1320">
          <cell r="A1320">
            <v>895389</v>
          </cell>
          <cell r="G1320"/>
        </row>
        <row r="1321">
          <cell r="A1321">
            <v>895390</v>
          </cell>
          <cell r="G1321"/>
        </row>
        <row r="1322">
          <cell r="A1322">
            <v>895391</v>
          </cell>
          <cell r="G1322"/>
        </row>
        <row r="1323">
          <cell r="A1323">
            <v>895392</v>
          </cell>
          <cell r="G1323"/>
        </row>
        <row r="1324">
          <cell r="A1324">
            <v>895393</v>
          </cell>
          <cell r="G1324"/>
        </row>
        <row r="1325">
          <cell r="A1325">
            <v>895394</v>
          </cell>
          <cell r="G1325"/>
        </row>
        <row r="1326">
          <cell r="A1326">
            <v>895395</v>
          </cell>
          <cell r="G1326"/>
        </row>
        <row r="1327">
          <cell r="A1327">
            <v>895396</v>
          </cell>
          <cell r="G1327"/>
        </row>
        <row r="1328">
          <cell r="A1328">
            <v>895397</v>
          </cell>
          <cell r="G1328"/>
        </row>
        <row r="1329">
          <cell r="A1329">
            <v>895398</v>
          </cell>
          <cell r="G1329"/>
        </row>
        <row r="1330">
          <cell r="A1330">
            <v>895399</v>
          </cell>
          <cell r="G1330"/>
        </row>
        <row r="1331">
          <cell r="A1331">
            <v>895400</v>
          </cell>
          <cell r="G1331"/>
        </row>
        <row r="1332">
          <cell r="A1332">
            <v>895401</v>
          </cell>
          <cell r="G1332"/>
        </row>
        <row r="1333">
          <cell r="A1333">
            <v>895402</v>
          </cell>
          <cell r="G1333"/>
        </row>
        <row r="1334">
          <cell r="A1334">
            <v>895403</v>
          </cell>
          <cell r="G1334"/>
        </row>
        <row r="1335">
          <cell r="A1335">
            <v>895404</v>
          </cell>
          <cell r="G1335"/>
        </row>
        <row r="1336">
          <cell r="A1336">
            <v>895405</v>
          </cell>
          <cell r="G1336"/>
        </row>
        <row r="1337">
          <cell r="A1337">
            <v>895406</v>
          </cell>
          <cell r="G1337"/>
        </row>
        <row r="1338">
          <cell r="A1338">
            <v>895407</v>
          </cell>
          <cell r="G1338"/>
        </row>
        <row r="1339">
          <cell r="A1339">
            <v>895408</v>
          </cell>
          <cell r="G1339"/>
        </row>
        <row r="1340">
          <cell r="A1340">
            <v>895409</v>
          </cell>
          <cell r="G1340"/>
        </row>
        <row r="1341">
          <cell r="A1341">
            <v>895410</v>
          </cell>
          <cell r="G1341"/>
        </row>
        <row r="1342">
          <cell r="A1342">
            <v>895411</v>
          </cell>
          <cell r="G1342"/>
        </row>
        <row r="1343">
          <cell r="A1343">
            <v>895412</v>
          </cell>
          <cell r="G1343"/>
        </row>
        <row r="1344">
          <cell r="A1344">
            <v>895413</v>
          </cell>
          <cell r="G1344"/>
        </row>
        <row r="1345">
          <cell r="A1345">
            <v>895414</v>
          </cell>
          <cell r="G1345"/>
        </row>
        <row r="1346">
          <cell r="A1346">
            <v>895415</v>
          </cell>
          <cell r="G1346"/>
        </row>
        <row r="1347">
          <cell r="A1347">
            <v>895416</v>
          </cell>
          <cell r="G1347"/>
        </row>
        <row r="1348">
          <cell r="A1348">
            <v>895417</v>
          </cell>
          <cell r="G1348"/>
        </row>
        <row r="1349">
          <cell r="A1349">
            <v>895418</v>
          </cell>
          <cell r="G1349"/>
        </row>
        <row r="1350">
          <cell r="A1350">
            <v>895419</v>
          </cell>
          <cell r="G1350"/>
        </row>
        <row r="1351">
          <cell r="A1351">
            <v>895420</v>
          </cell>
          <cell r="G1351"/>
        </row>
        <row r="1352">
          <cell r="A1352">
            <v>895421</v>
          </cell>
          <cell r="G1352"/>
        </row>
        <row r="1353">
          <cell r="A1353">
            <v>895422</v>
          </cell>
          <cell r="G1353"/>
        </row>
        <row r="1354">
          <cell r="A1354">
            <v>895423</v>
          </cell>
          <cell r="G1354"/>
        </row>
        <row r="1355">
          <cell r="A1355">
            <v>895424</v>
          </cell>
          <cell r="G1355"/>
        </row>
        <row r="1356">
          <cell r="A1356">
            <v>895425</v>
          </cell>
          <cell r="G1356"/>
        </row>
        <row r="1357">
          <cell r="A1357">
            <v>895426</v>
          </cell>
          <cell r="G1357"/>
        </row>
        <row r="1358">
          <cell r="A1358">
            <v>895427</v>
          </cell>
          <cell r="G1358"/>
        </row>
        <row r="1359">
          <cell r="A1359">
            <v>895428</v>
          </cell>
          <cell r="G1359"/>
        </row>
        <row r="1360">
          <cell r="A1360">
            <v>895429</v>
          </cell>
          <cell r="G1360"/>
        </row>
        <row r="1361">
          <cell r="A1361">
            <v>895430</v>
          </cell>
          <cell r="G1361"/>
        </row>
        <row r="1362">
          <cell r="A1362">
            <v>895431</v>
          </cell>
          <cell r="G1362"/>
        </row>
        <row r="1363">
          <cell r="A1363">
            <v>895432</v>
          </cell>
          <cell r="G1363"/>
        </row>
        <row r="1364">
          <cell r="A1364">
            <v>895433</v>
          </cell>
          <cell r="G1364"/>
        </row>
        <row r="1365">
          <cell r="A1365">
            <v>895434</v>
          </cell>
          <cell r="G1365"/>
        </row>
        <row r="1366">
          <cell r="A1366">
            <v>895435</v>
          </cell>
          <cell r="G1366"/>
        </row>
        <row r="1367">
          <cell r="A1367">
            <v>895436</v>
          </cell>
          <cell r="G1367"/>
        </row>
        <row r="1368">
          <cell r="A1368">
            <v>895437</v>
          </cell>
          <cell r="G1368"/>
        </row>
        <row r="1369">
          <cell r="A1369">
            <v>895438</v>
          </cell>
          <cell r="G1369"/>
        </row>
        <row r="1370">
          <cell r="A1370">
            <v>895439</v>
          </cell>
          <cell r="G1370"/>
        </row>
        <row r="1371">
          <cell r="A1371">
            <v>895440</v>
          </cell>
          <cell r="G1371"/>
        </row>
        <row r="1372">
          <cell r="A1372">
            <v>895441</v>
          </cell>
          <cell r="G1372"/>
        </row>
        <row r="1373">
          <cell r="A1373">
            <v>895442</v>
          </cell>
          <cell r="G1373"/>
        </row>
        <row r="1374">
          <cell r="A1374">
            <v>895443</v>
          </cell>
          <cell r="G1374"/>
        </row>
        <row r="1375">
          <cell r="A1375">
            <v>895444</v>
          </cell>
          <cell r="G1375"/>
        </row>
        <row r="1376">
          <cell r="A1376">
            <v>895445</v>
          </cell>
          <cell r="G1376"/>
        </row>
        <row r="1377">
          <cell r="A1377">
            <v>895446</v>
          </cell>
          <cell r="G1377"/>
        </row>
        <row r="1378">
          <cell r="A1378">
            <v>895447</v>
          </cell>
          <cell r="G1378"/>
        </row>
        <row r="1379">
          <cell r="A1379">
            <v>895448</v>
          </cell>
          <cell r="G1379"/>
        </row>
        <row r="1380">
          <cell r="A1380">
            <v>895449</v>
          </cell>
          <cell r="G1380"/>
        </row>
        <row r="1381">
          <cell r="A1381">
            <v>895450</v>
          </cell>
          <cell r="G1381"/>
        </row>
        <row r="1382">
          <cell r="A1382">
            <v>895451</v>
          </cell>
          <cell r="G1382"/>
        </row>
        <row r="1383">
          <cell r="A1383">
            <v>895452</v>
          </cell>
          <cell r="G1383"/>
        </row>
        <row r="1384">
          <cell r="A1384">
            <v>895453</v>
          </cell>
          <cell r="G1384"/>
        </row>
        <row r="1385">
          <cell r="A1385">
            <v>895454</v>
          </cell>
          <cell r="G1385"/>
        </row>
        <row r="1386">
          <cell r="A1386">
            <v>895455</v>
          </cell>
          <cell r="G1386"/>
        </row>
        <row r="1387">
          <cell r="A1387">
            <v>895456</v>
          </cell>
          <cell r="G1387"/>
        </row>
        <row r="1388">
          <cell r="A1388">
            <v>895457</v>
          </cell>
          <cell r="G1388"/>
        </row>
        <row r="1389">
          <cell r="A1389">
            <v>895458</v>
          </cell>
          <cell r="G1389"/>
        </row>
        <row r="1390">
          <cell r="A1390">
            <v>895459</v>
          </cell>
          <cell r="G1390"/>
        </row>
        <row r="1391">
          <cell r="A1391">
            <v>895460</v>
          </cell>
          <cell r="G1391"/>
        </row>
        <row r="1392">
          <cell r="A1392">
            <v>895461</v>
          </cell>
          <cell r="G1392"/>
        </row>
        <row r="1393">
          <cell r="A1393">
            <v>895462</v>
          </cell>
          <cell r="G1393"/>
        </row>
        <row r="1394">
          <cell r="A1394">
            <v>895463</v>
          </cell>
          <cell r="G1394"/>
        </row>
        <row r="1395">
          <cell r="A1395">
            <v>895464</v>
          </cell>
          <cell r="G1395"/>
        </row>
        <row r="1396">
          <cell r="A1396">
            <v>895465</v>
          </cell>
          <cell r="G1396"/>
        </row>
        <row r="1397">
          <cell r="A1397">
            <v>895466</v>
          </cell>
          <cell r="G1397"/>
        </row>
        <row r="1398">
          <cell r="A1398">
            <v>895467</v>
          </cell>
          <cell r="G1398"/>
        </row>
        <row r="1399">
          <cell r="A1399">
            <v>895468</v>
          </cell>
          <cell r="G1399"/>
        </row>
        <row r="1400">
          <cell r="A1400">
            <v>895469</v>
          </cell>
          <cell r="G1400"/>
        </row>
        <row r="1401">
          <cell r="A1401">
            <v>895470</v>
          </cell>
          <cell r="G1401"/>
        </row>
        <row r="1402">
          <cell r="A1402">
            <v>895471</v>
          </cell>
          <cell r="G1402"/>
        </row>
        <row r="1403">
          <cell r="A1403">
            <v>895472</v>
          </cell>
          <cell r="G1403"/>
        </row>
        <row r="1404">
          <cell r="A1404">
            <v>895473</v>
          </cell>
          <cell r="G1404"/>
        </row>
        <row r="1405">
          <cell r="A1405">
            <v>895474</v>
          </cell>
          <cell r="G1405"/>
        </row>
        <row r="1406">
          <cell r="A1406">
            <v>895475</v>
          </cell>
          <cell r="G1406"/>
        </row>
        <row r="1407">
          <cell r="A1407">
            <v>895476</v>
          </cell>
          <cell r="G1407"/>
        </row>
        <row r="1408">
          <cell r="A1408">
            <v>895477</v>
          </cell>
          <cell r="G1408"/>
        </row>
        <row r="1409">
          <cell r="A1409">
            <v>895478</v>
          </cell>
          <cell r="G1409"/>
        </row>
        <row r="1410">
          <cell r="A1410">
            <v>895479</v>
          </cell>
          <cell r="G1410"/>
        </row>
        <row r="1411">
          <cell r="A1411">
            <v>895480</v>
          </cell>
          <cell r="G1411"/>
        </row>
        <row r="1412">
          <cell r="A1412">
            <v>895481</v>
          </cell>
          <cell r="G1412"/>
        </row>
        <row r="1413">
          <cell r="A1413">
            <v>895482</v>
          </cell>
          <cell r="G1413"/>
        </row>
        <row r="1414">
          <cell r="A1414">
            <v>895483</v>
          </cell>
          <cell r="G1414"/>
        </row>
        <row r="1415">
          <cell r="A1415">
            <v>895484</v>
          </cell>
          <cell r="G1415"/>
        </row>
        <row r="1416">
          <cell r="A1416">
            <v>895485</v>
          </cell>
          <cell r="G1416"/>
        </row>
        <row r="1417">
          <cell r="A1417">
            <v>895486</v>
          </cell>
          <cell r="G1417"/>
        </row>
        <row r="1418">
          <cell r="A1418">
            <v>895487</v>
          </cell>
          <cell r="G1418"/>
        </row>
        <row r="1419">
          <cell r="A1419">
            <v>895488</v>
          </cell>
          <cell r="G1419"/>
        </row>
        <row r="1420">
          <cell r="A1420">
            <v>895489</v>
          </cell>
          <cell r="G1420"/>
        </row>
        <row r="1421">
          <cell r="A1421">
            <v>895490</v>
          </cell>
          <cell r="G1421"/>
        </row>
        <row r="1422">
          <cell r="A1422">
            <v>895491</v>
          </cell>
          <cell r="G1422"/>
        </row>
        <row r="1423">
          <cell r="A1423">
            <v>895492</v>
          </cell>
          <cell r="G1423"/>
        </row>
        <row r="1424">
          <cell r="A1424">
            <v>895493</v>
          </cell>
          <cell r="G1424"/>
        </row>
        <row r="1425">
          <cell r="A1425">
            <v>895494</v>
          </cell>
          <cell r="G1425"/>
        </row>
        <row r="1426">
          <cell r="A1426">
            <v>895495</v>
          </cell>
          <cell r="G1426"/>
        </row>
        <row r="1427">
          <cell r="A1427">
            <v>895496</v>
          </cell>
          <cell r="G1427"/>
        </row>
        <row r="1428">
          <cell r="A1428">
            <v>895497</v>
          </cell>
          <cell r="G1428"/>
        </row>
        <row r="1429">
          <cell r="A1429">
            <v>895498</v>
          </cell>
          <cell r="G1429"/>
        </row>
        <row r="1430">
          <cell r="A1430">
            <v>895499</v>
          </cell>
          <cell r="G1430"/>
        </row>
        <row r="1431">
          <cell r="A1431">
            <v>895500</v>
          </cell>
          <cell r="G1431"/>
        </row>
        <row r="1432">
          <cell r="A1432">
            <v>895501</v>
          </cell>
          <cell r="G1432"/>
        </row>
        <row r="1433">
          <cell r="A1433">
            <v>895502</v>
          </cell>
          <cell r="G1433"/>
        </row>
        <row r="1434">
          <cell r="A1434">
            <v>895503</v>
          </cell>
          <cell r="G1434"/>
        </row>
        <row r="1435">
          <cell r="A1435">
            <v>895504</v>
          </cell>
          <cell r="G1435"/>
        </row>
        <row r="1436">
          <cell r="A1436">
            <v>895505</v>
          </cell>
          <cell r="G1436"/>
        </row>
        <row r="1437">
          <cell r="A1437">
            <v>895506</v>
          </cell>
          <cell r="G1437"/>
        </row>
        <row r="1438">
          <cell r="A1438">
            <v>895507</v>
          </cell>
          <cell r="G1438"/>
        </row>
        <row r="1439">
          <cell r="A1439">
            <v>895508</v>
          </cell>
          <cell r="G1439"/>
        </row>
        <row r="1440">
          <cell r="A1440">
            <v>895509</v>
          </cell>
          <cell r="G1440"/>
        </row>
        <row r="1441">
          <cell r="A1441">
            <v>895510</v>
          </cell>
          <cell r="G1441"/>
        </row>
        <row r="1442">
          <cell r="A1442">
            <v>895511</v>
          </cell>
          <cell r="G1442"/>
        </row>
        <row r="1443">
          <cell r="A1443">
            <v>895512</v>
          </cell>
          <cell r="G1443"/>
        </row>
        <row r="1444">
          <cell r="A1444">
            <v>895513</v>
          </cell>
          <cell r="G1444"/>
        </row>
        <row r="1445">
          <cell r="A1445">
            <v>895514</v>
          </cell>
          <cell r="G1445"/>
        </row>
        <row r="1446">
          <cell r="A1446">
            <v>895515</v>
          </cell>
          <cell r="G1446"/>
        </row>
        <row r="1447">
          <cell r="A1447">
            <v>895516</v>
          </cell>
          <cell r="G1447"/>
        </row>
        <row r="1448">
          <cell r="A1448">
            <v>895517</v>
          </cell>
          <cell r="G1448"/>
        </row>
        <row r="1449">
          <cell r="A1449">
            <v>895518</v>
          </cell>
          <cell r="G1449"/>
        </row>
        <row r="1450">
          <cell r="A1450">
            <v>895519</v>
          </cell>
          <cell r="G1450"/>
        </row>
        <row r="1451">
          <cell r="A1451">
            <v>895520</v>
          </cell>
          <cell r="G1451"/>
        </row>
        <row r="1452">
          <cell r="A1452">
            <v>895521</v>
          </cell>
          <cell r="G1452"/>
        </row>
        <row r="1453">
          <cell r="A1453">
            <v>895522</v>
          </cell>
          <cell r="G1453"/>
        </row>
        <row r="1454">
          <cell r="A1454">
            <v>895523</v>
          </cell>
          <cell r="G1454"/>
        </row>
        <row r="1455">
          <cell r="A1455">
            <v>895524</v>
          </cell>
          <cell r="G1455"/>
        </row>
        <row r="1456">
          <cell r="A1456">
            <v>895525</v>
          </cell>
          <cell r="G1456"/>
        </row>
        <row r="1457">
          <cell r="A1457">
            <v>895526</v>
          </cell>
          <cell r="G1457"/>
        </row>
        <row r="1458">
          <cell r="A1458">
            <v>895527</v>
          </cell>
          <cell r="G1458"/>
        </row>
        <row r="1459">
          <cell r="A1459">
            <v>895528</v>
          </cell>
          <cell r="G1459"/>
        </row>
        <row r="1460">
          <cell r="A1460">
            <v>895529</v>
          </cell>
          <cell r="G1460"/>
        </row>
        <row r="1461">
          <cell r="A1461">
            <v>895530</v>
          </cell>
        </row>
        <row r="1469">
          <cell r="G1469"/>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s://www.youtube.com/user/montbellec/featured" TargetMode="Externa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85" Type="http://schemas.openxmlformats.org/officeDocument/2006/relationships/ctrlProp" Target="../ctrlProps/ctrlProp76.xml"/><Relationship Id="rId3" Type="http://schemas.openxmlformats.org/officeDocument/2006/relationships/hyperlink" Target="https://twitter.com/montbelljp"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83" Type="http://schemas.openxmlformats.org/officeDocument/2006/relationships/ctrlProp" Target="../ctrlProps/ctrlProp74.xml"/><Relationship Id="rId88" Type="http://schemas.openxmlformats.org/officeDocument/2006/relationships/comments" Target="../comments1.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s://m.facebook.com/montbelljpn"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61" Type="http://schemas.openxmlformats.org/officeDocument/2006/relationships/ctrlProp" Target="../ctrlProps/ctrlProp52.xml"/><Relationship Id="rId82" Type="http://schemas.openxmlformats.org/officeDocument/2006/relationships/ctrlProp" Target="../ctrlProps/ctrlProp73.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9" Type="http://schemas.openxmlformats.org/officeDocument/2006/relationships/ctrlProp" Target="../ctrlProps/ctrlProp109.xml"/><Relationship Id="rId21" Type="http://schemas.openxmlformats.org/officeDocument/2006/relationships/ctrlProp" Target="../ctrlProps/ctrlProp91.xml"/><Relationship Id="rId34" Type="http://schemas.openxmlformats.org/officeDocument/2006/relationships/ctrlProp" Target="../ctrlProps/ctrlProp104.xml"/><Relationship Id="rId7" Type="http://schemas.openxmlformats.org/officeDocument/2006/relationships/drawing" Target="../drawings/drawing2.xml"/><Relationship Id="rId2" Type="http://schemas.openxmlformats.org/officeDocument/2006/relationships/hyperlink" Target="https://m.facebook.com/montbelljpn" TargetMode="Externa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41" Type="http://schemas.openxmlformats.org/officeDocument/2006/relationships/ctrlProp" Target="../ctrlProps/ctrlProp111.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81.xml"/><Relationship Id="rId24" Type="http://schemas.openxmlformats.org/officeDocument/2006/relationships/ctrlProp" Target="../ctrlProps/ctrlProp94.xml"/><Relationship Id="rId32" Type="http://schemas.openxmlformats.org/officeDocument/2006/relationships/ctrlProp" Target="../ctrlProps/ctrlProp102.xml"/><Relationship Id="rId37" Type="http://schemas.openxmlformats.org/officeDocument/2006/relationships/ctrlProp" Target="../ctrlProps/ctrlProp107.xml"/><Relationship Id="rId40" Type="http://schemas.openxmlformats.org/officeDocument/2006/relationships/ctrlProp" Target="../ctrlProps/ctrlProp110.xml"/><Relationship Id="rId5" Type="http://schemas.openxmlformats.org/officeDocument/2006/relationships/hyperlink" Target="https://www.youtube.com/user/montbellec/featured" TargetMode="Externa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36" Type="http://schemas.openxmlformats.org/officeDocument/2006/relationships/ctrlProp" Target="../ctrlProps/ctrlProp106.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trlProp" Target="../ctrlProps/ctrlProp101.xml"/><Relationship Id="rId4" Type="http://schemas.openxmlformats.org/officeDocument/2006/relationships/hyperlink" Target="https://www.instagram.com/%E3%83%BB%E3%83%BB%E3%83%BB%E3%83%BB%E3%83%BB%E3%83%BB" TargetMode="Externa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 Id="rId35" Type="http://schemas.openxmlformats.org/officeDocument/2006/relationships/ctrlProp" Target="../ctrlProps/ctrlProp105.xml"/><Relationship Id="rId8" Type="http://schemas.openxmlformats.org/officeDocument/2006/relationships/vmlDrawing" Target="../drawings/vmlDrawing2.vml"/><Relationship Id="rId3" Type="http://schemas.openxmlformats.org/officeDocument/2006/relationships/hyperlink" Target="https://twitter.com/montbelljp" TargetMode="Externa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33" Type="http://schemas.openxmlformats.org/officeDocument/2006/relationships/ctrlProp" Target="../ctrlProps/ctrlProp103.xml"/><Relationship Id="rId38" Type="http://schemas.openxmlformats.org/officeDocument/2006/relationships/ctrlProp" Target="../ctrlProps/ctrlProp10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view="pageBreakPreview" zoomScale="85" zoomScaleNormal="40" zoomScaleSheetLayoutView="85" zoomScalePageLayoutView="70" workbookViewId="0">
      <selection activeCell="B62" sqref="B62"/>
    </sheetView>
  </sheetViews>
  <sheetFormatPr defaultColWidth="8.75" defaultRowHeight="18.75"/>
  <cols>
    <col min="1" max="1" width="4.125" style="108" customWidth="1"/>
    <col min="2" max="2" width="29.375" customWidth="1"/>
    <col min="3" max="3" width="82.75" style="10" customWidth="1"/>
    <col min="4" max="5" width="6.25" customWidth="1"/>
    <col min="6" max="6" width="26.75" style="3" customWidth="1"/>
    <col min="7" max="7" width="67.375" style="10" customWidth="1"/>
    <col min="8" max="8" width="6.375" customWidth="1"/>
    <col min="15" max="15" width="14.375" style="114" customWidth="1"/>
    <col min="16" max="16" width="24.625" style="114" bestFit="1" customWidth="1"/>
    <col min="17" max="17" width="8.75" style="215"/>
    <col min="18" max="18" width="17.75" style="215" bestFit="1" customWidth="1"/>
  </cols>
  <sheetData>
    <row r="1" spans="1:18" ht="30" customHeight="1">
      <c r="B1" s="246" t="s">
        <v>68</v>
      </c>
      <c r="C1" s="246"/>
      <c r="D1" s="246"/>
    </row>
    <row r="2" spans="1:18" ht="184.5" customHeight="1">
      <c r="B2" s="259" t="s">
        <v>191</v>
      </c>
      <c r="C2" s="259"/>
      <c r="D2" s="30"/>
      <c r="F2" s="263" t="s">
        <v>10</v>
      </c>
      <c r="G2" s="263"/>
    </row>
    <row r="3" spans="1:18" ht="16.5" customHeight="1">
      <c r="B3" s="154"/>
      <c r="C3" s="154"/>
      <c r="D3" s="30"/>
      <c r="F3" s="136"/>
      <c r="G3" s="136"/>
    </row>
    <row r="4" spans="1:18" ht="30.75" customHeight="1">
      <c r="B4" s="167" t="s">
        <v>17</v>
      </c>
      <c r="C4" s="14"/>
      <c r="D4" s="1"/>
      <c r="F4" s="162"/>
      <c r="G4" s="162"/>
    </row>
    <row r="5" spans="1:18" ht="39" customHeight="1" thickBot="1">
      <c r="B5" s="156" t="s">
        <v>41</v>
      </c>
      <c r="C5" s="156" t="s">
        <v>36</v>
      </c>
      <c r="D5" s="157"/>
      <c r="E5" s="155"/>
      <c r="F5" s="156" t="s">
        <v>37</v>
      </c>
      <c r="G5" s="158"/>
    </row>
    <row r="6" spans="1:18" ht="22.5" customHeight="1" thickTop="1">
      <c r="B6" s="109" t="s">
        <v>0</v>
      </c>
      <c r="C6" s="34"/>
      <c r="D6" s="1"/>
      <c r="F6" s="94" t="s">
        <v>0</v>
      </c>
      <c r="G6" s="89">
        <v>44106</v>
      </c>
    </row>
    <row r="7" spans="1:18" ht="22.5" customHeight="1">
      <c r="B7" s="109" t="s">
        <v>159</v>
      </c>
      <c r="C7" s="160"/>
      <c r="D7" s="1"/>
      <c r="F7" s="94" t="s">
        <v>160</v>
      </c>
      <c r="G7" s="90">
        <v>44166</v>
      </c>
    </row>
    <row r="8" spans="1:18" ht="22.5" customHeight="1">
      <c r="A8" s="108">
        <v>1</v>
      </c>
      <c r="B8" s="109" t="s">
        <v>1</v>
      </c>
      <c r="C8" s="126"/>
      <c r="D8" s="1"/>
      <c r="F8" s="94" t="s">
        <v>1</v>
      </c>
      <c r="G8" s="91" t="s">
        <v>33</v>
      </c>
    </row>
    <row r="9" spans="1:18" ht="22.5" customHeight="1">
      <c r="A9" s="108">
        <v>2</v>
      </c>
      <c r="B9" s="109" t="s">
        <v>2</v>
      </c>
      <c r="C9" s="126"/>
      <c r="D9" s="1"/>
      <c r="F9" s="94" t="s">
        <v>2</v>
      </c>
      <c r="G9" s="92" t="s">
        <v>34</v>
      </c>
    </row>
    <row r="10" spans="1:18" ht="78" customHeight="1">
      <c r="A10" s="108">
        <v>3</v>
      </c>
      <c r="B10" s="111" t="s">
        <v>182</v>
      </c>
      <c r="C10" s="35" t="s">
        <v>192</v>
      </c>
      <c r="D10" s="1"/>
      <c r="F10" s="39" t="s">
        <v>65</v>
      </c>
      <c r="G10" s="93" t="s">
        <v>62</v>
      </c>
      <c r="O10" s="115" t="s">
        <v>74</v>
      </c>
      <c r="P10" s="116" t="s">
        <v>232</v>
      </c>
      <c r="Q10" s="215">
        <v>1</v>
      </c>
      <c r="R10" s="215" t="s">
        <v>228</v>
      </c>
    </row>
    <row r="11" spans="1:18" ht="21.75" customHeight="1">
      <c r="A11" s="108">
        <v>4</v>
      </c>
      <c r="B11" s="260" t="s">
        <v>108</v>
      </c>
      <c r="C11" s="50"/>
      <c r="D11" s="1"/>
      <c r="F11" s="261" t="s">
        <v>64</v>
      </c>
      <c r="G11" s="38" t="s">
        <v>135</v>
      </c>
      <c r="O11" s="115" t="s">
        <v>75</v>
      </c>
      <c r="P11" s="116" t="s">
        <v>233</v>
      </c>
      <c r="Q11" s="215">
        <v>2</v>
      </c>
      <c r="R11" s="215" t="s">
        <v>228</v>
      </c>
    </row>
    <row r="12" spans="1:18" ht="21.75" customHeight="1">
      <c r="A12" s="108">
        <v>5</v>
      </c>
      <c r="B12" s="260"/>
      <c r="C12" s="50"/>
      <c r="D12" s="1"/>
      <c r="F12" s="262"/>
      <c r="G12" s="38" t="s">
        <v>136</v>
      </c>
      <c r="O12" s="116" t="s">
        <v>76</v>
      </c>
      <c r="P12" s="116" t="s">
        <v>234</v>
      </c>
      <c r="Q12" s="215">
        <v>3</v>
      </c>
      <c r="R12" s="215" t="s">
        <v>229</v>
      </c>
    </row>
    <row r="13" spans="1:18" ht="102.75" customHeight="1">
      <c r="A13" s="108">
        <v>6</v>
      </c>
      <c r="B13" s="111" t="s">
        <v>181</v>
      </c>
      <c r="C13" s="35" t="s">
        <v>63</v>
      </c>
      <c r="D13" s="1"/>
      <c r="F13" s="39" t="s">
        <v>66</v>
      </c>
      <c r="G13" s="88" t="s">
        <v>61</v>
      </c>
      <c r="O13" s="116" t="s">
        <v>77</v>
      </c>
      <c r="P13" s="116" t="s">
        <v>235</v>
      </c>
      <c r="Q13" s="215">
        <v>4</v>
      </c>
      <c r="R13" s="215" t="s">
        <v>230</v>
      </c>
    </row>
    <row r="14" spans="1:18" ht="22.5" customHeight="1">
      <c r="A14" s="108">
        <v>7</v>
      </c>
      <c r="B14" s="260" t="s">
        <v>107</v>
      </c>
      <c r="C14" s="50"/>
      <c r="D14" s="1"/>
      <c r="F14" s="261" t="s">
        <v>107</v>
      </c>
      <c r="G14" s="38" t="s">
        <v>133</v>
      </c>
      <c r="O14" s="116" t="s">
        <v>78</v>
      </c>
      <c r="P14" s="116" t="s">
        <v>236</v>
      </c>
      <c r="Q14" s="215">
        <v>5</v>
      </c>
      <c r="R14" s="215" t="s">
        <v>230</v>
      </c>
    </row>
    <row r="15" spans="1:18" ht="22.5" customHeight="1">
      <c r="A15" s="108">
        <v>8</v>
      </c>
      <c r="B15" s="260"/>
      <c r="C15" s="50"/>
      <c r="D15" s="1"/>
      <c r="F15" s="262"/>
      <c r="G15" s="38" t="s">
        <v>134</v>
      </c>
      <c r="O15" s="116" t="s">
        <v>79</v>
      </c>
      <c r="P15" s="116" t="s">
        <v>237</v>
      </c>
      <c r="Q15" s="215">
        <v>6</v>
      </c>
      <c r="R15" s="215" t="s">
        <v>231</v>
      </c>
    </row>
    <row r="16" spans="1:18" ht="23.25" customHeight="1">
      <c r="A16" s="108">
        <v>9</v>
      </c>
      <c r="B16" s="233" t="s">
        <v>271</v>
      </c>
      <c r="C16" s="36"/>
      <c r="D16" s="1"/>
      <c r="F16" s="96" t="s">
        <v>3</v>
      </c>
      <c r="G16" s="95" t="s">
        <v>30</v>
      </c>
      <c r="O16" s="116" t="s">
        <v>80</v>
      </c>
      <c r="P16" s="116" t="s">
        <v>238</v>
      </c>
      <c r="Q16" s="215">
        <v>7</v>
      </c>
      <c r="R16" s="215" t="s">
        <v>230</v>
      </c>
    </row>
    <row r="17" spans="1:19" ht="23.25" customHeight="1">
      <c r="A17" s="108">
        <v>10</v>
      </c>
      <c r="B17" s="233" t="s">
        <v>31</v>
      </c>
      <c r="C17" s="36"/>
      <c r="D17" s="1"/>
      <c r="F17" s="97" t="s">
        <v>31</v>
      </c>
      <c r="G17" s="95" t="s">
        <v>32</v>
      </c>
      <c r="O17" s="116" t="s">
        <v>130</v>
      </c>
      <c r="P17" s="116" t="s">
        <v>239</v>
      </c>
      <c r="Q17" s="215">
        <v>8</v>
      </c>
      <c r="R17" s="215" t="s">
        <v>231</v>
      </c>
    </row>
    <row r="18" spans="1:19" ht="30" customHeight="1">
      <c r="A18" s="108">
        <v>11</v>
      </c>
      <c r="B18" s="110" t="s">
        <v>263</v>
      </c>
      <c r="C18" s="36"/>
      <c r="D18" s="1"/>
      <c r="F18" s="97" t="s">
        <v>146</v>
      </c>
      <c r="G18" s="95" t="s">
        <v>262</v>
      </c>
      <c r="O18" s="116" t="s">
        <v>131</v>
      </c>
      <c r="P18" s="116" t="s">
        <v>240</v>
      </c>
      <c r="Q18" s="215">
        <v>9</v>
      </c>
      <c r="R18" s="215" t="s">
        <v>231</v>
      </c>
    </row>
    <row r="19" spans="1:19" ht="23.25" customHeight="1">
      <c r="A19" s="108">
        <v>12</v>
      </c>
      <c r="B19" s="233" t="s">
        <v>140</v>
      </c>
      <c r="C19" s="36"/>
      <c r="D19" s="1"/>
      <c r="F19" s="98" t="s">
        <v>141</v>
      </c>
      <c r="G19" s="95" t="s">
        <v>261</v>
      </c>
      <c r="O19" s="116" t="s">
        <v>132</v>
      </c>
      <c r="P19" s="116" t="s">
        <v>241</v>
      </c>
      <c r="Q19" s="215">
        <v>10</v>
      </c>
      <c r="R19" s="215" t="s">
        <v>231</v>
      </c>
    </row>
    <row r="20" spans="1:19" ht="18.75" customHeight="1">
      <c r="A20" s="108">
        <v>13</v>
      </c>
      <c r="B20" s="109" t="s">
        <v>7</v>
      </c>
      <c r="C20" s="36"/>
      <c r="D20" s="1"/>
      <c r="F20" s="94" t="s">
        <v>7</v>
      </c>
      <c r="G20" s="95" t="s">
        <v>20</v>
      </c>
      <c r="O20" s="116" t="s">
        <v>250</v>
      </c>
      <c r="P20" s="116" t="s">
        <v>242</v>
      </c>
      <c r="R20" s="215" t="s">
        <v>231</v>
      </c>
    </row>
    <row r="21" spans="1:19" ht="18.75" customHeight="1">
      <c r="A21" s="108">
        <v>14</v>
      </c>
      <c r="B21" s="109" t="s">
        <v>8</v>
      </c>
      <c r="C21" s="36"/>
      <c r="D21" s="1"/>
      <c r="F21" s="94" t="s">
        <v>8</v>
      </c>
      <c r="G21" s="95" t="s">
        <v>21</v>
      </c>
      <c r="O21" s="116" t="s">
        <v>251</v>
      </c>
      <c r="P21" s="116" t="s">
        <v>243</v>
      </c>
      <c r="R21" s="215" t="s">
        <v>253</v>
      </c>
    </row>
    <row r="22" spans="1:19" ht="18.75" customHeight="1">
      <c r="A22" s="108">
        <v>15</v>
      </c>
      <c r="B22" s="109" t="s">
        <v>9</v>
      </c>
      <c r="C22" s="135"/>
      <c r="D22" s="1"/>
      <c r="F22" s="94" t="s">
        <v>9</v>
      </c>
      <c r="G22" s="95" t="s">
        <v>22</v>
      </c>
      <c r="O22" s="116" t="s">
        <v>252</v>
      </c>
      <c r="P22" s="116" t="s">
        <v>244</v>
      </c>
      <c r="R22" s="215" t="s">
        <v>231</v>
      </c>
    </row>
    <row r="23" spans="1:19" ht="18.75" customHeight="1">
      <c r="A23" s="108">
        <v>16</v>
      </c>
      <c r="B23" s="110" t="s">
        <v>12</v>
      </c>
      <c r="C23" s="37"/>
      <c r="D23" s="1"/>
      <c r="F23" s="100" t="s">
        <v>12</v>
      </c>
      <c r="G23" s="99" t="s">
        <v>23</v>
      </c>
      <c r="O23" s="116"/>
      <c r="P23" s="116" t="s">
        <v>245</v>
      </c>
    </row>
    <row r="24" spans="1:19" ht="18.75" customHeight="1">
      <c r="A24" s="108">
        <v>17</v>
      </c>
      <c r="B24" s="109" t="s">
        <v>11</v>
      </c>
      <c r="C24" s="36"/>
      <c r="D24" s="1"/>
      <c r="F24" s="94" t="s">
        <v>11</v>
      </c>
      <c r="G24" s="95" t="s">
        <v>24</v>
      </c>
      <c r="O24" s="117"/>
      <c r="P24" s="116" t="s">
        <v>246</v>
      </c>
      <c r="Q24" s="221"/>
      <c r="R24" s="221"/>
      <c r="S24" s="4"/>
    </row>
    <row r="25" spans="1:19" ht="18.75" customHeight="1">
      <c r="A25" s="108">
        <v>18</v>
      </c>
      <c r="B25" s="109" t="s">
        <v>13</v>
      </c>
      <c r="C25" s="36"/>
      <c r="D25" s="1"/>
      <c r="F25" s="94" t="s">
        <v>13</v>
      </c>
      <c r="G25" s="95" t="s">
        <v>25</v>
      </c>
      <c r="O25" s="118"/>
      <c r="P25" s="116" t="s">
        <v>247</v>
      </c>
    </row>
    <row r="26" spans="1:19" ht="80.25" customHeight="1">
      <c r="A26" s="108">
        <v>19</v>
      </c>
      <c r="B26" s="111" t="s">
        <v>186</v>
      </c>
      <c r="C26" s="35"/>
      <c r="D26" s="1"/>
      <c r="F26" s="39" t="s">
        <v>16</v>
      </c>
      <c r="G26" s="93" t="s">
        <v>35</v>
      </c>
      <c r="O26" s="118"/>
      <c r="P26" s="116" t="s">
        <v>248</v>
      </c>
    </row>
    <row r="27" spans="1:19" ht="75" customHeight="1">
      <c r="A27" s="108">
        <v>20</v>
      </c>
      <c r="B27" s="111" t="s">
        <v>185</v>
      </c>
      <c r="C27" s="35"/>
      <c r="D27" s="113">
        <f>LEN(C27)</f>
        <v>0</v>
      </c>
      <c r="F27" s="39" t="s">
        <v>81</v>
      </c>
      <c r="G27" s="93" t="s">
        <v>28</v>
      </c>
      <c r="P27" s="116" t="s">
        <v>249</v>
      </c>
    </row>
    <row r="28" spans="1:19" ht="171.75" customHeight="1">
      <c r="A28" s="108">
        <v>21</v>
      </c>
      <c r="B28" s="111" t="s">
        <v>184</v>
      </c>
      <c r="C28" s="35"/>
      <c r="D28" s="113">
        <f>LEN(C28)</f>
        <v>0</v>
      </c>
      <c r="F28" s="39" t="s">
        <v>15</v>
      </c>
      <c r="G28" s="93" t="s">
        <v>29</v>
      </c>
      <c r="H28">
        <f>LEN(G27)</f>
        <v>83</v>
      </c>
    </row>
    <row r="29" spans="1:19" ht="105" customHeight="1">
      <c r="A29" s="108">
        <v>22</v>
      </c>
      <c r="B29" s="111" t="s">
        <v>183</v>
      </c>
      <c r="C29" s="35"/>
      <c r="D29" s="1"/>
      <c r="F29" s="39" t="s">
        <v>18</v>
      </c>
      <c r="G29" s="95" t="s">
        <v>27</v>
      </c>
      <c r="H29">
        <f>LEN(G28)</f>
        <v>170</v>
      </c>
    </row>
    <row r="30" spans="1:19" ht="128.25" customHeight="1">
      <c r="A30" s="108">
        <v>23</v>
      </c>
      <c r="B30" s="111" t="s">
        <v>19</v>
      </c>
      <c r="C30" s="35" t="s">
        <v>264</v>
      </c>
      <c r="D30" s="1"/>
      <c r="F30" s="121" t="s">
        <v>19</v>
      </c>
      <c r="G30" s="123" t="s">
        <v>265</v>
      </c>
    </row>
    <row r="31" spans="1:19" ht="48" customHeight="1" thickBot="1">
      <c r="A31" s="108">
        <v>24</v>
      </c>
      <c r="B31" s="111" t="s">
        <v>187</v>
      </c>
      <c r="C31" s="161"/>
      <c r="D31" s="1"/>
      <c r="E31" s="59"/>
      <c r="F31" s="125" t="s">
        <v>161</v>
      </c>
      <c r="G31" s="124" t="s">
        <v>162</v>
      </c>
    </row>
    <row r="32" spans="1:19" ht="27.75" customHeight="1" thickTop="1">
      <c r="B32" s="159"/>
      <c r="C32" s="11"/>
      <c r="D32" s="1"/>
      <c r="F32" s="122"/>
      <c r="G32" s="18"/>
    </row>
    <row r="33" spans="1:8" ht="39" customHeight="1" thickBot="1">
      <c r="B33" s="223" t="s">
        <v>114</v>
      </c>
      <c r="C33" s="224"/>
      <c r="D33" s="1"/>
      <c r="F33" s="63" t="s">
        <v>45</v>
      </c>
      <c r="G33" s="64"/>
    </row>
    <row r="34" spans="1:8" ht="22.5" customHeight="1" thickTop="1">
      <c r="A34" s="108">
        <v>25</v>
      </c>
      <c r="B34" s="222" t="s">
        <v>109</v>
      </c>
      <c r="C34" s="61"/>
      <c r="D34" s="1"/>
      <c r="F34" s="58" t="s">
        <v>106</v>
      </c>
      <c r="G34" s="65" t="s">
        <v>118</v>
      </c>
      <c r="H34" s="69"/>
    </row>
    <row r="35" spans="1:8" ht="55.5" customHeight="1">
      <c r="A35" s="108">
        <v>26</v>
      </c>
      <c r="B35" s="222" t="s">
        <v>110</v>
      </c>
      <c r="C35" s="81"/>
      <c r="D35" s="1">
        <f>LEN(C35)</f>
        <v>0</v>
      </c>
      <c r="E35" s="59"/>
      <c r="F35" s="58" t="s">
        <v>115</v>
      </c>
      <c r="G35" s="80" t="s">
        <v>116</v>
      </c>
    </row>
    <row r="36" spans="1:8" ht="54" customHeight="1" thickBot="1">
      <c r="A36" s="108">
        <v>27</v>
      </c>
      <c r="B36" s="214" t="s">
        <v>46</v>
      </c>
      <c r="C36" s="82"/>
      <c r="D36" s="60"/>
      <c r="F36" s="56" t="s">
        <v>46</v>
      </c>
      <c r="G36" s="66" t="s">
        <v>47</v>
      </c>
    </row>
    <row r="37" spans="1:8" ht="27.75" customHeight="1" thickTop="1">
      <c r="B37" s="71"/>
      <c r="C37" s="60"/>
      <c r="D37" s="60"/>
      <c r="F37"/>
      <c r="G37"/>
    </row>
    <row r="38" spans="1:8" ht="28.5" customHeight="1">
      <c r="B38" s="265" t="s">
        <v>188</v>
      </c>
      <c r="C38" s="163" t="s">
        <v>111</v>
      </c>
      <c r="D38" s="60"/>
      <c r="F38" s="267" t="s">
        <v>167</v>
      </c>
      <c r="G38" s="120" t="s">
        <v>139</v>
      </c>
    </row>
    <row r="39" spans="1:8" ht="28.5" customHeight="1" thickBot="1">
      <c r="B39" s="266"/>
      <c r="C39" s="164" t="s">
        <v>174</v>
      </c>
      <c r="D39" s="62"/>
      <c r="F39" s="268"/>
      <c r="G39" s="119" t="s">
        <v>175</v>
      </c>
    </row>
    <row r="40" spans="1:8" ht="27.75" customHeight="1" thickTop="1">
      <c r="A40" s="277">
        <v>28</v>
      </c>
      <c r="B40" s="255" t="s">
        <v>147</v>
      </c>
      <c r="C40" s="76"/>
      <c r="D40" s="26"/>
      <c r="E40" s="31"/>
      <c r="F40" s="252" t="s">
        <v>147</v>
      </c>
      <c r="G40" s="70" t="s">
        <v>148</v>
      </c>
    </row>
    <row r="41" spans="1:8" ht="22.5" customHeight="1">
      <c r="A41" s="277"/>
      <c r="B41" s="251"/>
      <c r="C41" s="213"/>
      <c r="D41" s="60"/>
      <c r="E41" s="31"/>
      <c r="F41" s="253"/>
      <c r="G41" s="67" t="s">
        <v>154</v>
      </c>
    </row>
    <row r="42" spans="1:8" ht="22.5" customHeight="1">
      <c r="A42" s="277">
        <v>29</v>
      </c>
      <c r="B42" s="251" t="s">
        <v>266</v>
      </c>
      <c r="C42" s="78"/>
      <c r="D42" s="26"/>
      <c r="E42" s="31"/>
      <c r="F42" s="254" t="s">
        <v>49</v>
      </c>
      <c r="G42" s="68" t="s">
        <v>151</v>
      </c>
    </row>
    <row r="43" spans="1:8" ht="22.5" customHeight="1">
      <c r="A43" s="277"/>
      <c r="B43" s="251"/>
      <c r="C43" s="77"/>
      <c r="D43" s="60"/>
      <c r="E43" s="31"/>
      <c r="F43" s="253"/>
      <c r="G43" s="67" t="s">
        <v>126</v>
      </c>
    </row>
    <row r="44" spans="1:8" ht="22.5" customHeight="1">
      <c r="A44" s="277">
        <v>30</v>
      </c>
      <c r="B44" s="251" t="s">
        <v>50</v>
      </c>
      <c r="C44" s="78"/>
      <c r="D44" s="26"/>
      <c r="E44" s="31"/>
      <c r="F44" s="254" t="s">
        <v>50</v>
      </c>
      <c r="G44" s="68" t="s">
        <v>152</v>
      </c>
    </row>
    <row r="45" spans="1:8" ht="22.5" customHeight="1">
      <c r="A45" s="277"/>
      <c r="B45" s="251"/>
      <c r="C45" s="166"/>
      <c r="D45" s="60"/>
      <c r="E45" s="31"/>
      <c r="F45" s="253"/>
      <c r="G45" s="67" t="s">
        <v>53</v>
      </c>
    </row>
    <row r="46" spans="1:8" ht="22.5" customHeight="1">
      <c r="A46" s="277">
        <v>31</v>
      </c>
      <c r="B46" s="249" t="s">
        <v>155</v>
      </c>
      <c r="C46" s="78"/>
      <c r="D46" s="60"/>
      <c r="E46" s="31"/>
      <c r="F46" s="257" t="s">
        <v>153</v>
      </c>
      <c r="G46" s="68" t="s">
        <v>149</v>
      </c>
    </row>
    <row r="47" spans="1:8" ht="22.5" customHeight="1">
      <c r="A47" s="277"/>
      <c r="B47" s="256"/>
      <c r="C47" s="166"/>
      <c r="D47" s="60"/>
      <c r="E47" s="31"/>
      <c r="F47" s="258"/>
      <c r="G47" s="67" t="s">
        <v>58</v>
      </c>
    </row>
    <row r="48" spans="1:8" ht="22.5" customHeight="1">
      <c r="A48" s="277">
        <v>32</v>
      </c>
      <c r="B48" s="249" t="s">
        <v>170</v>
      </c>
      <c r="C48" s="107"/>
      <c r="D48" s="26"/>
      <c r="E48" s="31"/>
      <c r="F48" s="247" t="s">
        <v>172</v>
      </c>
      <c r="G48" s="101" t="s">
        <v>150</v>
      </c>
    </row>
    <row r="49" spans="1:7" ht="22.5" customHeight="1" thickBot="1">
      <c r="A49" s="277"/>
      <c r="B49" s="250"/>
      <c r="C49" s="127"/>
      <c r="D49" s="60"/>
      <c r="E49" s="31"/>
      <c r="F49" s="248"/>
      <c r="G49" s="87" t="s">
        <v>171</v>
      </c>
    </row>
    <row r="50" spans="1:7" ht="22.5" customHeight="1" thickTop="1">
      <c r="B50" s="33"/>
      <c r="C50" s="231"/>
    </row>
    <row r="51" spans="1:7" ht="38.25" customHeight="1" thickBot="1">
      <c r="B51" s="153" t="s">
        <v>272</v>
      </c>
      <c r="C51" s="156" t="s">
        <v>36</v>
      </c>
    </row>
    <row r="52" spans="1:7" ht="18.75" customHeight="1" thickTop="1">
      <c r="A52" s="108">
        <v>33</v>
      </c>
      <c r="B52" s="109" t="s">
        <v>163</v>
      </c>
      <c r="C52" s="240"/>
    </row>
    <row r="53" spans="1:7" ht="18.75" customHeight="1">
      <c r="A53" s="108">
        <v>34</v>
      </c>
      <c r="B53" s="109" t="s">
        <v>164</v>
      </c>
      <c r="C53" s="241"/>
    </row>
    <row r="54" spans="1:7" ht="18.75" customHeight="1">
      <c r="A54" s="108">
        <v>35</v>
      </c>
      <c r="B54" s="109" t="s">
        <v>165</v>
      </c>
      <c r="C54" s="83"/>
    </row>
    <row r="55" spans="1:7" ht="18.75" customHeight="1" thickBot="1">
      <c r="A55" s="108">
        <v>36</v>
      </c>
      <c r="B55" s="109" t="s">
        <v>166</v>
      </c>
      <c r="C55" s="242"/>
    </row>
    <row r="56" spans="1:7" ht="18.75" customHeight="1" thickTop="1">
      <c r="B56" s="150"/>
      <c r="C56" s="174"/>
    </row>
    <row r="57" spans="1:7" ht="39" customHeight="1" thickBot="1">
      <c r="B57" s="153" t="s">
        <v>40</v>
      </c>
      <c r="C57" s="156" t="s">
        <v>36</v>
      </c>
    </row>
    <row r="58" spans="1:7" ht="23.25" customHeight="1" thickTop="1">
      <c r="A58" s="108">
        <v>37</v>
      </c>
      <c r="B58" s="112" t="s">
        <v>38</v>
      </c>
      <c r="C58" s="235"/>
    </row>
    <row r="59" spans="1:7" ht="23.25" customHeight="1">
      <c r="A59" s="108">
        <v>38</v>
      </c>
      <c r="B59" s="112" t="s">
        <v>39</v>
      </c>
      <c r="C59" s="236"/>
    </row>
    <row r="60" spans="1:7" ht="23.25" customHeight="1">
      <c r="A60" s="276">
        <v>39</v>
      </c>
      <c r="B60" s="275" t="s">
        <v>276</v>
      </c>
      <c r="C60" s="236"/>
    </row>
    <row r="61" spans="1:7" ht="23.25" customHeight="1">
      <c r="A61" s="276"/>
      <c r="B61" s="270"/>
      <c r="C61" s="237" t="s">
        <v>278</v>
      </c>
    </row>
    <row r="62" spans="1:7" ht="23.25" customHeight="1">
      <c r="A62" s="108">
        <v>41</v>
      </c>
      <c r="B62" s="112" t="s">
        <v>277</v>
      </c>
      <c r="C62" s="236"/>
    </row>
    <row r="63" spans="1:7" ht="23.25" customHeight="1">
      <c r="A63" s="108">
        <v>42</v>
      </c>
      <c r="B63" s="112" t="s">
        <v>43</v>
      </c>
      <c r="C63" s="238"/>
    </row>
    <row r="64" spans="1:7" ht="23.25" customHeight="1" thickBot="1">
      <c r="A64" s="108">
        <v>43</v>
      </c>
      <c r="B64" s="112" t="s">
        <v>137</v>
      </c>
      <c r="C64" s="239"/>
    </row>
    <row r="65" spans="1:4" ht="18.75" customHeight="1" thickTop="1">
      <c r="B65" s="150"/>
      <c r="C65" s="174"/>
    </row>
    <row r="66" spans="1:4" ht="36.75" customHeight="1">
      <c r="B66" s="153" t="s">
        <v>274</v>
      </c>
      <c r="C66" s="156"/>
    </row>
    <row r="67" spans="1:4" ht="36" customHeight="1" thickBot="1">
      <c r="B67" s="273" t="s">
        <v>275</v>
      </c>
      <c r="C67" s="274"/>
    </row>
    <row r="68" spans="1:4" ht="36.75" customHeight="1" thickTop="1" thickBot="1">
      <c r="A68" s="229">
        <v>44</v>
      </c>
      <c r="B68" s="234" t="s">
        <v>273</v>
      </c>
      <c r="C68" s="230"/>
    </row>
    <row r="69" spans="1:4" ht="18.75" customHeight="1" thickTop="1">
      <c r="B69" s="232"/>
      <c r="C69" s="32"/>
    </row>
    <row r="70" spans="1:4" ht="36.75" customHeight="1" thickBot="1">
      <c r="B70" s="168" t="s">
        <v>225</v>
      </c>
      <c r="C70" s="156" t="s">
        <v>36</v>
      </c>
    </row>
    <row r="71" spans="1:4" ht="33.75" customHeight="1" thickTop="1">
      <c r="A71" s="276">
        <v>45</v>
      </c>
      <c r="B71" s="269" t="s">
        <v>194</v>
      </c>
      <c r="C71" s="271"/>
    </row>
    <row r="72" spans="1:4" ht="30.75" customHeight="1" thickBot="1">
      <c r="A72" s="276"/>
      <c r="B72" s="270"/>
      <c r="C72" s="272"/>
    </row>
    <row r="73" spans="1:4" ht="18.75" customHeight="1" thickTop="1" thickBot="1">
      <c r="C73" s="134"/>
    </row>
    <row r="74" spans="1:4" ht="36.75" customHeight="1" thickTop="1">
      <c r="A74" s="276">
        <v>46</v>
      </c>
      <c r="B74" s="264" t="s">
        <v>124</v>
      </c>
      <c r="C74" s="86" t="s">
        <v>190</v>
      </c>
      <c r="D74" s="1"/>
    </row>
    <row r="75" spans="1:4" ht="18.75" customHeight="1">
      <c r="A75" s="276"/>
      <c r="B75" s="264"/>
      <c r="C75" s="83" t="s">
        <v>121</v>
      </c>
      <c r="D75" s="1"/>
    </row>
    <row r="76" spans="1:4" ht="17.25" customHeight="1">
      <c r="A76" s="276"/>
      <c r="B76" s="264"/>
      <c r="C76" s="84" t="s">
        <v>259</v>
      </c>
      <c r="D76" s="1"/>
    </row>
    <row r="77" spans="1:4" ht="17.25" customHeight="1">
      <c r="A77" s="276"/>
      <c r="B77" s="264"/>
      <c r="C77" s="84" t="s">
        <v>122</v>
      </c>
      <c r="D77" s="1"/>
    </row>
    <row r="78" spans="1:4" ht="17.25" customHeight="1">
      <c r="A78" s="276"/>
      <c r="B78" s="264"/>
      <c r="C78" s="84" t="s">
        <v>125</v>
      </c>
      <c r="D78" s="1"/>
    </row>
    <row r="79" spans="1:4" ht="17.25" customHeight="1">
      <c r="A79" s="276"/>
      <c r="B79" s="264"/>
      <c r="C79" s="84" t="s">
        <v>123</v>
      </c>
      <c r="D79" s="1"/>
    </row>
    <row r="80" spans="1:4" ht="17.25" customHeight="1">
      <c r="A80" s="276"/>
      <c r="B80" s="264"/>
      <c r="C80" s="84" t="s">
        <v>260</v>
      </c>
      <c r="D80" s="1"/>
    </row>
    <row r="81" spans="1:4" ht="21.75" customHeight="1" thickBot="1">
      <c r="A81" s="276"/>
      <c r="B81" s="264"/>
      <c r="C81" s="85" t="s">
        <v>189</v>
      </c>
      <c r="D81" s="1"/>
    </row>
    <row r="82" spans="1:4" ht="9.75" customHeight="1" thickTop="1">
      <c r="C82" s="32"/>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A74:A81"/>
    <mergeCell ref="A40:A41"/>
    <mergeCell ref="A42:A43"/>
    <mergeCell ref="A44:A45"/>
    <mergeCell ref="A46:A47"/>
    <mergeCell ref="A48:A49"/>
    <mergeCell ref="A71:A72"/>
    <mergeCell ref="A60:A61"/>
    <mergeCell ref="F2:G2"/>
    <mergeCell ref="B74:B81"/>
    <mergeCell ref="B38:B39"/>
    <mergeCell ref="F38:F39"/>
    <mergeCell ref="B71:B72"/>
    <mergeCell ref="C71:C72"/>
    <mergeCell ref="B67:C67"/>
    <mergeCell ref="B60:B61"/>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s>
  <phoneticPr fontId="2"/>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0866141732283472" right="0.70866141732283472" top="0.74803149606299213" bottom="0.74803149606299213" header="0.31496062992125984" footer="0.31496062992125984"/>
  <pageSetup paperSize="8" scale="3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22" r:id="rId36"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75</xdr:row>
                    <xdr:rowOff>190500</xdr:rowOff>
                  </from>
                  <to>
                    <xdr:col>2</xdr:col>
                    <xdr:colOff>257175</xdr:colOff>
                    <xdr:row>77</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76</xdr:row>
                    <xdr:rowOff>200025</xdr:rowOff>
                  </from>
                  <to>
                    <xdr:col>2</xdr:col>
                    <xdr:colOff>257175</xdr:colOff>
                    <xdr:row>78</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77</xdr:row>
                    <xdr:rowOff>190500</xdr:rowOff>
                  </from>
                  <to>
                    <xdr:col>2</xdr:col>
                    <xdr:colOff>257175</xdr:colOff>
                    <xdr:row>79</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78</xdr:row>
                    <xdr:rowOff>190500</xdr:rowOff>
                  </from>
                  <to>
                    <xdr:col>2</xdr:col>
                    <xdr:colOff>257175</xdr:colOff>
                    <xdr:row>80</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xmlns:mc="http://schemas.openxmlformats.org/markup-compatibility/2006">
          <mc:Choice Requires="x14">
            <control shapeId="11522" r:id="rId76" name="Check Box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xmlns:mc="http://schemas.openxmlformats.org/markup-compatibility/2006">
          <mc:Choice Requires="x14">
            <control shapeId="11523" r:id="rId77" name="Check Box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xmlns:mc="http://schemas.openxmlformats.org/markup-compatibility/2006">
          <mc:Choice Requires="x14">
            <control shapeId="11524" r:id="rId78" name="Check Box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11525" r:id="rId79" name="Check Box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11526" r:id="rId80" name="Check Box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xmlns:mc="http://schemas.openxmlformats.org/markup-compatibility/2006">
          <mc:Choice Requires="x14">
            <control shapeId="11527" r:id="rId81" name="Check Box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xmlns:mc="http://schemas.openxmlformats.org/markup-compatibility/2006">
          <mc:Choice Requires="x14">
            <control shapeId="11528" r:id="rId82" name="Check Box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xmlns:mc="http://schemas.openxmlformats.org/markup-compatibility/2006">
          <mc:Choice Requires="x14">
            <control shapeId="11529" r:id="rId83" name="Check Box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xmlns:mc="http://schemas.openxmlformats.org/markup-compatibility/2006">
          <mc:Choice Requires="x14">
            <control shapeId="11531" r:id="rId84" name="Check Box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xmlns:mc="http://schemas.openxmlformats.org/markup-compatibility/2006">
          <mc:Choice Requires="x14">
            <control shapeId="11532" r:id="rId85" name="Check Box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xmlns:mc="http://schemas.openxmlformats.org/markup-compatibility/2006">
          <mc:Choice Requires="x14">
            <control shapeId="11533" r:id="rId86" name="Check Box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xmlns:mc="http://schemas.openxmlformats.org/markup-compatibility/2006">
          <mc:Choice Requires="x14">
            <control shapeId="11535" r:id="rId87" name="Check Box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showGridLines="0" zoomScale="40" zoomScaleNormal="40" zoomScaleSheetLayoutView="100" zoomScalePageLayoutView="55" workbookViewId="0">
      <selection activeCell="R30" sqref="R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3" t="s">
        <v>65</v>
      </c>
      <c r="R7" s="41" t="s">
        <v>69</v>
      </c>
    </row>
    <row r="8" spans="16:18" ht="26.25" customHeight="1">
      <c r="P8" s="1"/>
      <c r="Q8" s="281" t="s">
        <v>64</v>
      </c>
      <c r="R8" s="44" t="s">
        <v>72</v>
      </c>
    </row>
    <row r="9" spans="16:18" ht="26.25" customHeight="1">
      <c r="P9" s="1"/>
      <c r="Q9" s="282"/>
      <c r="R9" s="44" t="s">
        <v>73</v>
      </c>
    </row>
    <row r="10" spans="16:18" ht="101.25" customHeight="1">
      <c r="P10" s="1"/>
      <c r="Q10" s="43" t="s">
        <v>66</v>
      </c>
      <c r="R10" s="41" t="s">
        <v>61</v>
      </c>
    </row>
    <row r="11" spans="16:18" ht="26.25" customHeight="1">
      <c r="P11" s="1"/>
      <c r="Q11" s="281" t="s">
        <v>67</v>
      </c>
      <c r="R11" s="44" t="s">
        <v>70</v>
      </c>
    </row>
    <row r="12" spans="16:18" ht="26.25" customHeight="1">
      <c r="P12" s="1"/>
      <c r="Q12" s="282"/>
      <c r="R12" s="44" t="s">
        <v>71</v>
      </c>
    </row>
    <row r="13" spans="16:18">
      <c r="P13" s="1"/>
      <c r="Q13" s="42" t="s">
        <v>3</v>
      </c>
      <c r="R13" s="40" t="s">
        <v>30</v>
      </c>
    </row>
    <row r="14" spans="16:18">
      <c r="P14" s="1"/>
      <c r="Q14" s="20" t="s">
        <v>31</v>
      </c>
      <c r="R14" s="8" t="s">
        <v>32</v>
      </c>
    </row>
    <row r="15" spans="16:18">
      <c r="P15" s="1"/>
      <c r="Q15" s="20" t="s">
        <v>146</v>
      </c>
      <c r="R15" s="8" t="s">
        <v>142</v>
      </c>
    </row>
    <row r="16" spans="16:18">
      <c r="P16" s="1"/>
      <c r="Q16" s="21" t="s">
        <v>141</v>
      </c>
      <c r="R16" s="8" t="s">
        <v>145</v>
      </c>
    </row>
    <row r="17" spans="16:47" hidden="1">
      <c r="P17" s="1"/>
      <c r="Q17" s="16" t="s">
        <v>4</v>
      </c>
      <c r="R17" s="24"/>
    </row>
    <row r="18" spans="16:47" hidden="1">
      <c r="P18" s="1"/>
      <c r="Q18" s="5" t="s">
        <v>5</v>
      </c>
      <c r="R18" s="24"/>
      <c r="AJ18" s="128"/>
      <c r="AK18" s="129"/>
      <c r="AL18" s="129"/>
      <c r="AM18" s="129"/>
      <c r="AN18" s="129"/>
      <c r="AO18" s="129"/>
      <c r="AP18" s="129"/>
      <c r="AQ18" s="129"/>
      <c r="AR18" s="129"/>
      <c r="AS18" s="129"/>
      <c r="AT18" s="129"/>
      <c r="AU18" s="130"/>
    </row>
    <row r="19" spans="16:47" hidden="1">
      <c r="P19" s="1"/>
      <c r="Q19" s="5" t="s">
        <v>6</v>
      </c>
      <c r="R19" s="24"/>
      <c r="AJ19" s="131"/>
      <c r="AK19" s="132"/>
      <c r="AL19" s="132"/>
      <c r="AM19" s="132"/>
      <c r="AN19" s="132"/>
      <c r="AO19" s="132"/>
      <c r="AP19" s="132"/>
      <c r="AQ19" s="132"/>
      <c r="AR19" s="132"/>
      <c r="AS19" s="132"/>
      <c r="AT19" s="132"/>
      <c r="AU19" s="133"/>
    </row>
    <row r="20" spans="16:47">
      <c r="P20" s="1"/>
      <c r="Q20" s="5" t="s">
        <v>7</v>
      </c>
      <c r="R20" s="8" t="s">
        <v>20</v>
      </c>
      <c r="AJ20" s="132"/>
      <c r="AK20" s="132"/>
      <c r="AL20" s="132"/>
      <c r="AM20" s="132"/>
      <c r="AN20" s="132"/>
      <c r="AO20" s="132"/>
      <c r="AP20" s="132"/>
      <c r="AQ20" s="132"/>
      <c r="AR20" s="132"/>
      <c r="AS20" s="132"/>
      <c r="AT20" s="132"/>
      <c r="AU20" s="132"/>
    </row>
    <row r="21" spans="16:47">
      <c r="P21" s="1"/>
      <c r="Q21" s="5" t="s">
        <v>8</v>
      </c>
      <c r="R21" s="8" t="s">
        <v>21</v>
      </c>
      <c r="AJ21" s="132"/>
      <c r="AK21" s="132"/>
      <c r="AL21" s="132"/>
      <c r="AM21" s="132"/>
      <c r="AN21" s="132"/>
      <c r="AO21" s="132"/>
      <c r="AP21" s="132"/>
      <c r="AQ21" s="132"/>
      <c r="AR21" s="132"/>
      <c r="AS21" s="132"/>
      <c r="AT21" s="132"/>
      <c r="AU21" s="132"/>
    </row>
    <row r="22" spans="16:47">
      <c r="P22" s="1"/>
      <c r="Q22" s="5" t="s">
        <v>43</v>
      </c>
      <c r="R22" s="29" t="s">
        <v>44</v>
      </c>
      <c r="AJ22" s="132"/>
      <c r="AK22" s="132"/>
      <c r="AL22" s="132"/>
      <c r="AM22" s="132"/>
      <c r="AN22" s="132"/>
      <c r="AO22" s="132"/>
      <c r="AP22" s="132"/>
      <c r="AQ22" s="132"/>
      <c r="AR22" s="132"/>
      <c r="AS22" s="132"/>
      <c r="AT22" s="132"/>
      <c r="AU22" s="132"/>
    </row>
    <row r="23" spans="16:47">
      <c r="P23" s="1"/>
      <c r="Q23" s="5" t="s">
        <v>9</v>
      </c>
      <c r="R23" s="8" t="s">
        <v>22</v>
      </c>
      <c r="AJ23" s="132"/>
      <c r="AK23" s="132"/>
      <c r="AL23" s="132"/>
      <c r="AM23" s="132"/>
      <c r="AN23" s="132"/>
      <c r="AO23" s="132"/>
      <c r="AP23" s="132"/>
      <c r="AQ23" s="132"/>
      <c r="AR23" s="132"/>
      <c r="AS23" s="132"/>
      <c r="AT23" s="132"/>
      <c r="AU23" s="132"/>
    </row>
    <row r="24" spans="16:47" ht="18.75" customHeight="1">
      <c r="P24" s="1"/>
      <c r="Q24" s="19" t="s">
        <v>12</v>
      </c>
      <c r="R24" s="12" t="s">
        <v>23</v>
      </c>
      <c r="T24" s="4"/>
      <c r="U24" s="4"/>
      <c r="V24" s="4"/>
      <c r="W24" s="4"/>
      <c r="AJ24" s="132"/>
      <c r="AK24" s="132"/>
      <c r="AL24" s="132"/>
      <c r="AM24" s="132"/>
      <c r="AN24" s="132"/>
      <c r="AO24" s="132"/>
      <c r="AP24" s="132"/>
      <c r="AQ24" s="132"/>
      <c r="AR24" s="132"/>
      <c r="AS24" s="132"/>
      <c r="AT24" s="132"/>
      <c r="AU24" s="132"/>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5"/>
      <c r="Q33" s="286" t="s">
        <v>114</v>
      </c>
      <c r="R33" s="287"/>
    </row>
    <row r="34" spans="16:18" ht="37.5" customHeight="1" thickTop="1">
      <c r="P34" s="46"/>
      <c r="Q34" s="57" t="s">
        <v>109</v>
      </c>
      <c r="R34" s="61" t="s">
        <v>119</v>
      </c>
    </row>
    <row r="35" spans="16:18" ht="36" customHeight="1">
      <c r="P35" s="47"/>
      <c r="Q35" s="57" t="s">
        <v>110</v>
      </c>
      <c r="R35" s="81" t="s">
        <v>117</v>
      </c>
    </row>
    <row r="36" spans="16:18" ht="27.75" thickBot="1">
      <c r="P36" s="48"/>
      <c r="Q36" s="55" t="s">
        <v>46</v>
      </c>
      <c r="R36" s="82" t="s">
        <v>120</v>
      </c>
    </row>
    <row r="37" spans="16:18" ht="14.25" customHeight="1" thickTop="1">
      <c r="P37" s="49"/>
      <c r="Q37" s="71"/>
      <c r="R37" s="60"/>
    </row>
    <row r="38" spans="16:18" ht="32.25" customHeight="1">
      <c r="P38" s="48"/>
      <c r="Q38" s="284" t="s">
        <v>113</v>
      </c>
      <c r="R38" s="73" t="s">
        <v>111</v>
      </c>
    </row>
    <row r="39" spans="16:18" ht="30" customHeight="1" thickBot="1">
      <c r="P39" s="49"/>
      <c r="Q39" s="285"/>
      <c r="R39" s="72" t="s">
        <v>112</v>
      </c>
    </row>
    <row r="40" spans="16:18" ht="23.25" customHeight="1" thickTop="1">
      <c r="P40" s="74"/>
      <c r="Q40" s="283" t="s">
        <v>48</v>
      </c>
      <c r="R40" s="76" t="s">
        <v>54</v>
      </c>
    </row>
    <row r="41" spans="16:18" ht="21.75" customHeight="1">
      <c r="P41" s="75"/>
      <c r="Q41" s="279"/>
      <c r="R41" s="77" t="s">
        <v>52</v>
      </c>
    </row>
    <row r="42" spans="16:18">
      <c r="P42" s="74"/>
      <c r="Q42" s="278" t="s">
        <v>49</v>
      </c>
      <c r="R42" s="78" t="s">
        <v>56</v>
      </c>
    </row>
    <row r="43" spans="16:18" ht="24.75" customHeight="1">
      <c r="P43" s="75"/>
      <c r="Q43" s="279"/>
      <c r="R43" s="77" t="s">
        <v>55</v>
      </c>
    </row>
    <row r="44" spans="16:18">
      <c r="P44" s="31"/>
      <c r="Q44" s="278" t="s">
        <v>50</v>
      </c>
      <c r="R44" s="78" t="s">
        <v>57</v>
      </c>
    </row>
    <row r="45" spans="16:18">
      <c r="P45" s="31"/>
      <c r="Q45" s="279"/>
      <c r="R45" s="77" t="s">
        <v>53</v>
      </c>
    </row>
    <row r="46" spans="16:18">
      <c r="P46" s="31"/>
      <c r="Q46" s="278" t="s">
        <v>51</v>
      </c>
      <c r="R46" s="78" t="s">
        <v>59</v>
      </c>
    </row>
    <row r="47" spans="16:18" ht="19.5" thickBot="1">
      <c r="P47" s="31"/>
      <c r="Q47" s="280"/>
      <c r="R47" s="79"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2"/>
  <sheetViews>
    <sheetView showGridLines="0" topLeftCell="A20" zoomScale="70" zoomScaleNormal="70" workbookViewId="0">
      <selection activeCell="D95" sqref="D95"/>
    </sheetView>
  </sheetViews>
  <sheetFormatPr defaultColWidth="8.75" defaultRowHeight="18.75"/>
  <cols>
    <col min="1" max="1" width="2.875" customWidth="1"/>
    <col min="2" max="2" width="19.25" customWidth="1"/>
    <col min="3" max="3" width="19.875" customWidth="1"/>
    <col min="4" max="4" width="54.875" style="188" customWidth="1"/>
    <col min="5" max="5" width="14.125" customWidth="1"/>
    <col min="6" max="6" width="24.625" customWidth="1"/>
    <col min="7" max="7" width="25.875" customWidth="1"/>
    <col min="8" max="8" width="27.875" customWidth="1"/>
  </cols>
  <sheetData>
    <row r="1" spans="2:7">
      <c r="B1" s="51"/>
      <c r="C1" s="51"/>
      <c r="D1" s="174"/>
    </row>
    <row r="2" spans="2:7">
      <c r="B2" s="30"/>
      <c r="C2" s="30"/>
      <c r="D2" s="154"/>
    </row>
    <row r="3" spans="2:7" ht="38.25" customHeight="1" thickBot="1">
      <c r="B3" s="198" t="s">
        <v>82</v>
      </c>
      <c r="C3" s="52"/>
      <c r="D3" s="175"/>
      <c r="F3" s="150"/>
      <c r="G3" s="11"/>
    </row>
    <row r="4" spans="2:7" ht="40.5" customHeight="1" thickBot="1">
      <c r="B4" s="305" t="s">
        <v>83</v>
      </c>
      <c r="C4" s="306"/>
      <c r="D4" s="307"/>
      <c r="F4" s="150"/>
      <c r="G4" s="11"/>
    </row>
    <row r="5" spans="2:7" ht="30.75" customHeight="1" thickBot="1">
      <c r="B5" s="291" t="s">
        <v>201</v>
      </c>
      <c r="C5" s="292"/>
      <c r="D5" s="192" t="e">
        <f>D46</f>
        <v>#N/A</v>
      </c>
      <c r="F5" s="150"/>
      <c r="G5" s="11"/>
    </row>
    <row r="6" spans="2:7">
      <c r="B6" s="308" t="s">
        <v>84</v>
      </c>
      <c r="C6" s="309"/>
      <c r="D6" s="176" t="str">
        <f>CONCATENATE(フレンドショップ登録用紙!C8)</f>
        <v/>
      </c>
      <c r="F6" s="150"/>
      <c r="G6" s="150"/>
    </row>
    <row r="7" spans="2:7">
      <c r="B7" s="310" t="s">
        <v>85</v>
      </c>
      <c r="C7" s="311"/>
      <c r="D7" s="177" t="str">
        <f>CONCATENATE(フレンドショップ登録用紙!C9)</f>
        <v/>
      </c>
      <c r="F7" s="150"/>
      <c r="G7" s="150"/>
    </row>
    <row r="8" spans="2:7">
      <c r="B8" s="312" t="s">
        <v>86</v>
      </c>
      <c r="C8" s="53" t="s">
        <v>87</v>
      </c>
      <c r="D8" s="177" t="str">
        <f>ASC(フレンドショップ登録用紙!C16)</f>
        <v/>
      </c>
      <c r="F8" s="26"/>
      <c r="G8" s="169"/>
    </row>
    <row r="9" spans="2:7">
      <c r="B9" s="313"/>
      <c r="C9" s="53" t="s">
        <v>88</v>
      </c>
      <c r="D9" s="177" t="str">
        <f>CONCATENATE(フレンドショップ登録用紙!C17)</f>
        <v/>
      </c>
      <c r="F9" s="26"/>
      <c r="G9" s="170"/>
    </row>
    <row r="10" spans="2:7">
      <c r="B10" s="313"/>
      <c r="C10" s="53" t="s">
        <v>144</v>
      </c>
      <c r="D10" s="177" t="str">
        <f>ASC(フレンドショップ登録用紙!C18)</f>
        <v/>
      </c>
      <c r="F10" s="104"/>
      <c r="G10" s="102"/>
    </row>
    <row r="11" spans="2:7">
      <c r="B11" s="314"/>
      <c r="C11" s="53" t="s">
        <v>143</v>
      </c>
      <c r="D11" s="177" t="str">
        <f>ASC(フレンドショップ登録用紙!C19)</f>
        <v/>
      </c>
      <c r="F11" s="104"/>
      <c r="G11" s="102"/>
    </row>
    <row r="12" spans="2:7">
      <c r="B12" s="310" t="s">
        <v>89</v>
      </c>
      <c r="C12" s="311"/>
      <c r="D12" s="177" t="str">
        <f>ASC(フレンドショップ登録用紙!C20)</f>
        <v/>
      </c>
      <c r="F12" s="105"/>
      <c r="G12" s="102"/>
    </row>
    <row r="13" spans="2:7">
      <c r="B13" s="310" t="s">
        <v>90</v>
      </c>
      <c r="C13" s="311"/>
      <c r="D13" s="177" t="str">
        <f>ASC(フレンドショップ登録用紙!C22)</f>
        <v/>
      </c>
      <c r="F13" s="105"/>
      <c r="G13" s="102"/>
    </row>
    <row r="14" spans="2:7">
      <c r="B14" s="310" t="s">
        <v>91</v>
      </c>
      <c r="C14" s="311"/>
      <c r="D14" s="177" t="str">
        <f>ASC(フレンドショップ登録用紙!C24)</f>
        <v/>
      </c>
      <c r="F14" s="105"/>
      <c r="G14" s="102"/>
    </row>
    <row r="15" spans="2:7" ht="65.25" customHeight="1">
      <c r="B15" s="310" t="s">
        <v>92</v>
      </c>
      <c r="C15" s="311"/>
      <c r="D15" s="225">
        <f>フレンドショップ登録用紙!C27</f>
        <v>0</v>
      </c>
      <c r="F15" s="105"/>
      <c r="G15" s="102"/>
    </row>
    <row r="16" spans="2:7">
      <c r="B16" s="310" t="s">
        <v>93</v>
      </c>
      <c r="C16" s="311"/>
      <c r="D16" s="177" t="str">
        <f>CONCATENATE(フレンドショップ登録用紙!C11)</f>
        <v/>
      </c>
      <c r="F16" s="105"/>
      <c r="G16" s="102"/>
    </row>
    <row r="17" spans="2:7" ht="19.5" thickBot="1">
      <c r="B17" s="318" t="s">
        <v>94</v>
      </c>
      <c r="C17" s="319"/>
      <c r="D17" s="178" t="str">
        <f>CONCATENATE(フレンドショップ登録用紙!C12)</f>
        <v/>
      </c>
      <c r="F17" s="105"/>
      <c r="G17" s="102"/>
    </row>
    <row r="18" spans="2:7">
      <c r="B18" s="1"/>
      <c r="C18" s="1"/>
      <c r="D18" s="54"/>
      <c r="F18" s="105"/>
      <c r="G18" s="102"/>
    </row>
    <row r="19" spans="2:7" ht="31.5" customHeight="1" thickBot="1">
      <c r="B19" s="320" t="s">
        <v>95</v>
      </c>
      <c r="C19" s="320"/>
      <c r="D19" s="320"/>
      <c r="F19" s="105"/>
      <c r="G19" s="102"/>
    </row>
    <row r="20" spans="2:7" ht="192" customHeight="1">
      <c r="B20" s="315" t="s">
        <v>96</v>
      </c>
      <c r="C20" s="141" t="s">
        <v>97</v>
      </c>
      <c r="D20" s="226">
        <f>フレンドショップ登録用紙!C28</f>
        <v>0</v>
      </c>
      <c r="F20" s="105"/>
      <c r="G20" s="102"/>
    </row>
    <row r="21" spans="2:7" ht="209.25" customHeight="1" thickBot="1">
      <c r="B21" s="316"/>
      <c r="C21" s="142" t="s">
        <v>98</v>
      </c>
      <c r="D21" s="179" t="str">
        <f>CONCATENATE(E21,CHAR(10),F22,CHAR(10),CHAR(10),E23,CHAR(10),G21&amp;F21,CHAR(10),G23&amp;F23,CHAR(10),G24&amp;F24,CHAR(10),G26&amp;F26,CHAR(10),G27&amp;F27)</f>
        <v>■営業案内
0
＜公式SNS＞
■facebook：[A BLANK()(off)][/A]
■X (旧Twitter)：[A BLANK()(off)][/A]
■Instagram：[A BLANK()(off)][/A]
■YouTube：[A BLANK()(off)][/A]
■LINE：[A BLANK(https://line.me/R/ti/p/%40)(off)][/A]</v>
      </c>
      <c r="E21" s="199" t="s">
        <v>268</v>
      </c>
      <c r="F21" s="200" t="str">
        <f>"[A BLANK("&amp;フレンドショップ登録用紙!C41&amp;")(off)]"&amp;フレンドショップ登録用紙!C40&amp;"[/A]"</f>
        <v>[A BLANK()(off)][/A]</v>
      </c>
      <c r="G21" s="201" t="s">
        <v>156</v>
      </c>
    </row>
    <row r="22" spans="2:7" ht="155.25" hidden="1" customHeight="1" thickBot="1">
      <c r="B22" s="144"/>
      <c r="C22" s="143"/>
      <c r="D22" s="180"/>
      <c r="E22" s="199"/>
      <c r="F22" s="228">
        <f>フレンドショップ登録用紙!C26</f>
        <v>0</v>
      </c>
      <c r="G22" s="201"/>
    </row>
    <row r="23" spans="2:7" ht="33" customHeight="1">
      <c r="B23" s="299" t="s">
        <v>99</v>
      </c>
      <c r="C23" s="147" t="s">
        <v>99</v>
      </c>
      <c r="D23" s="181" t="str">
        <f>ASC(フレンドショップ登録用紙!C25)</f>
        <v/>
      </c>
      <c r="E23" s="202" t="s">
        <v>168</v>
      </c>
      <c r="F23" s="200" t="str">
        <f>"[A BLANK("&amp;フレンドショップ登録用紙!C43&amp;")(off)]"&amp;フレンドショップ登録用紙!C42&amp;"[/A]"</f>
        <v>[A BLANK()(off)][/A]</v>
      </c>
      <c r="G23" s="203" t="s">
        <v>267</v>
      </c>
    </row>
    <row r="24" spans="2:7" ht="19.5" thickBot="1">
      <c r="B24" s="300"/>
      <c r="C24" s="148" t="s">
        <v>100</v>
      </c>
      <c r="D24" s="182" t="s">
        <v>101</v>
      </c>
      <c r="E24" s="202"/>
      <c r="F24" s="200" t="str">
        <f>"[A BLANK("&amp;フレンドショップ登録用紙!C45&amp;")(off)]"&amp;フレンドショップ登録用紙!C44&amp;"[/A]"</f>
        <v>[A BLANK()(off)][/A]</v>
      </c>
      <c r="G24" s="201" t="s">
        <v>157</v>
      </c>
    </row>
    <row r="25" spans="2:7" ht="19.5" thickBot="1">
      <c r="B25" s="145"/>
      <c r="C25" s="146"/>
      <c r="D25" s="183"/>
      <c r="E25" s="202"/>
      <c r="F25" s="200"/>
      <c r="G25" s="201"/>
    </row>
    <row r="26" spans="2:7">
      <c r="B26" s="315" t="s">
        <v>102</v>
      </c>
      <c r="C26" s="141" t="s">
        <v>1</v>
      </c>
      <c r="D26" s="181">
        <f>フレンドショップ登録用紙!C8</f>
        <v>0</v>
      </c>
      <c r="E26" s="202"/>
      <c r="F26" s="200" t="str">
        <f>"[A BLANK("&amp;フレンドショップ登録用紙!C47&amp;")(off)]"&amp;フレンドショップ登録用紙!C46&amp;"[/A]"</f>
        <v>[A BLANK()(off)][/A]</v>
      </c>
      <c r="G26" s="201" t="s">
        <v>158</v>
      </c>
    </row>
    <row r="27" spans="2:7" ht="43.5" thickBot="1">
      <c r="B27" s="316"/>
      <c r="C27" s="142" t="s">
        <v>169</v>
      </c>
      <c r="D27" s="178" t="str">
        <f>CONCATENATE(フレンドショップ登録用紙!C18&amp;フレンドショップ登録用紙!C19)</f>
        <v/>
      </c>
      <c r="E27" s="202"/>
      <c r="F27" s="200" t="str">
        <f>"[A BLANK(https://line.me/R/ti/p/%40"&amp;フレンドショップ登録用紙!C49&amp;")(off)]"&amp;フレンドショップ登録用紙!C48&amp;"[/A]"</f>
        <v>[A BLANK(https://line.me/R/ti/p/%40)(off)][/A]</v>
      </c>
      <c r="G27" s="201" t="s">
        <v>173</v>
      </c>
    </row>
    <row r="28" spans="2:7" ht="19.5" thickBot="1">
      <c r="B28" s="146"/>
      <c r="C28" s="149"/>
      <c r="D28" s="184"/>
      <c r="E28" s="202"/>
      <c r="F28" s="200"/>
      <c r="G28" s="201"/>
    </row>
    <row r="29" spans="2:7" ht="60.75" customHeight="1">
      <c r="B29" s="317" t="s">
        <v>179</v>
      </c>
      <c r="C29" s="141" t="s">
        <v>180</v>
      </c>
      <c r="D29" s="227">
        <f>フレンドショップ登録用紙!C29</f>
        <v>0</v>
      </c>
      <c r="E29" s="202" t="b">
        <v>1</v>
      </c>
      <c r="F29" s="204"/>
      <c r="G29" s="203"/>
    </row>
    <row r="30" spans="2:7" ht="40.5" customHeight="1" thickBot="1">
      <c r="B30" s="301"/>
      <c r="C30" s="142" t="s">
        <v>103</v>
      </c>
      <c r="D30" s="211" t="e">
        <f>VLOOKUP(E29,E30:F32,2,FALSE)</f>
        <v>#N/A</v>
      </c>
      <c r="E30" s="202" t="b">
        <v>0</v>
      </c>
      <c r="F30" s="205" t="s">
        <v>222</v>
      </c>
      <c r="G30" s="201"/>
    </row>
    <row r="31" spans="2:7" ht="18" customHeight="1" thickBot="1">
      <c r="B31" s="145"/>
      <c r="C31" s="150"/>
      <c r="D31" s="185"/>
      <c r="E31" s="202" t="b">
        <v>0</v>
      </c>
      <c r="F31" s="205" t="s">
        <v>223</v>
      </c>
      <c r="G31" s="201"/>
    </row>
    <row r="32" spans="2:7" ht="40.5" customHeight="1" thickBot="1">
      <c r="B32" s="303" t="s">
        <v>104</v>
      </c>
      <c r="C32" s="304"/>
      <c r="D32" s="186" t="s">
        <v>105</v>
      </c>
      <c r="E32" s="202" t="b">
        <v>0</v>
      </c>
      <c r="F32" s="205" t="s">
        <v>224</v>
      </c>
      <c r="G32" s="206"/>
    </row>
    <row r="33" spans="2:14" ht="21.75" customHeight="1">
      <c r="B33" s="145"/>
      <c r="C33" s="145"/>
      <c r="D33" s="185"/>
      <c r="F33" s="207"/>
      <c r="G33" s="103"/>
    </row>
    <row r="34" spans="2:14" ht="40.5" customHeight="1" thickBot="1">
      <c r="B34" s="145"/>
      <c r="C34" s="145"/>
      <c r="D34" s="185"/>
      <c r="F34" s="17"/>
      <c r="G34" s="103"/>
    </row>
    <row r="35" spans="2:14" ht="31.5" customHeight="1" thickBot="1">
      <c r="B35" s="305" t="s">
        <v>138</v>
      </c>
      <c r="C35" s="306"/>
      <c r="D35" s="307"/>
      <c r="F35" s="139" t="s">
        <v>178</v>
      </c>
      <c r="G35" s="102"/>
      <c r="J35" s="296">
        <f>フレンドショップ登録用紙!C36</f>
        <v>0</v>
      </c>
      <c r="K35" s="297"/>
      <c r="L35" s="297"/>
      <c r="M35" s="297"/>
      <c r="N35" s="298"/>
    </row>
    <row r="36" spans="2:14" ht="83.25" customHeight="1" thickBot="1">
      <c r="B36" s="151" t="s">
        <v>127</v>
      </c>
      <c r="C36" s="152" t="s">
        <v>129</v>
      </c>
      <c r="D36" s="181" t="str">
        <f>CONCATENATE(フレンドショップ登録用紙!C34)</f>
        <v/>
      </c>
      <c r="F36" s="138"/>
      <c r="G36" s="106"/>
      <c r="H36" s="140"/>
    </row>
    <row r="37" spans="2:14" ht="135.75" customHeight="1" thickBot="1">
      <c r="B37" s="301" t="s">
        <v>128</v>
      </c>
      <c r="C37" s="302"/>
      <c r="D37" s="179" t="str">
        <f>CONCATENATE(フレンドショップ登録用紙!C35,CHAR(10),F37,)</f>
        <v xml:space="preserve">
[IFRAME]width=100% height=360 src=?rel=0 allowfullscreen[/IFRAME]</v>
      </c>
      <c r="F37" s="208" t="str">
        <f>CONCATENATE(F38,SUBSTITUTE(F36,"youtu.be/","youtube.com/embed/"),F39)</f>
        <v>[IFRAME]width=100% height=360 src=?rel=0 allowfullscreen[/IFRAME]</v>
      </c>
      <c r="G37" s="103"/>
    </row>
    <row r="38" spans="2:14">
      <c r="B38" s="1"/>
      <c r="C38" s="1"/>
      <c r="D38" s="172"/>
      <c r="F38" s="209" t="s">
        <v>176</v>
      </c>
      <c r="G38" s="137"/>
    </row>
    <row r="39" spans="2:14">
      <c r="B39" s="1"/>
      <c r="C39" s="1"/>
      <c r="D39" s="172"/>
      <c r="F39" s="209" t="s">
        <v>177</v>
      </c>
      <c r="G39" s="28"/>
    </row>
    <row r="40" spans="2:14">
      <c r="B40" s="1"/>
      <c r="C40" s="1"/>
      <c r="D40" s="172"/>
      <c r="F40" s="137"/>
    </row>
    <row r="41" spans="2:14">
      <c r="B41" s="1"/>
      <c r="C41" s="1"/>
      <c r="D41" s="54"/>
      <c r="F41" s="4"/>
    </row>
    <row r="42" spans="2:14">
      <c r="B42" s="54"/>
      <c r="C42" s="54"/>
      <c r="D42" s="54"/>
      <c r="F42" s="4"/>
    </row>
    <row r="43" spans="2:14">
      <c r="B43" s="54"/>
      <c r="C43" s="54"/>
      <c r="D43" s="54"/>
      <c r="F43" s="4"/>
    </row>
    <row r="44" spans="2:14" ht="37.5" customHeight="1">
      <c r="B44" s="197" t="s">
        <v>193</v>
      </c>
      <c r="C44" s="165"/>
      <c r="D44" s="165"/>
      <c r="F44" s="4"/>
    </row>
    <row r="45" spans="2:14" ht="35.25" customHeight="1">
      <c r="B45" s="28"/>
      <c r="C45" s="28"/>
      <c r="D45" s="210" t="s">
        <v>226</v>
      </c>
    </row>
    <row r="46" spans="2:14" ht="32.25" customHeight="1">
      <c r="B46" s="290" t="s">
        <v>201</v>
      </c>
      <c r="C46" s="290"/>
      <c r="D46" s="189" t="e">
        <f>INDEX([1]②単独FS・エリア内FS!$A:$A,MATCH(D48,[1]②単独FS・エリア内FS!$G:$G,0))</f>
        <v>#N/A</v>
      </c>
      <c r="E46" s="171" t="s">
        <v>202</v>
      </c>
    </row>
    <row r="47" spans="2:14" ht="32.25" customHeight="1">
      <c r="B47" s="290" t="s">
        <v>196</v>
      </c>
      <c r="C47" s="290"/>
      <c r="D47" s="189"/>
    </row>
    <row r="48" spans="2:14" ht="32.25" customHeight="1">
      <c r="B48" s="295" t="s">
        <v>195</v>
      </c>
      <c r="C48" s="295"/>
      <c r="D48" s="189">
        <f>フレンドショップ登録用紙!C8</f>
        <v>0</v>
      </c>
    </row>
    <row r="49" spans="2:6" ht="32.25" customHeight="1">
      <c r="B49" s="295" t="s">
        <v>197</v>
      </c>
      <c r="C49" s="295"/>
      <c r="D49" s="189">
        <f>フレンドショップ登録用紙!C9</f>
        <v>0</v>
      </c>
    </row>
    <row r="50" spans="2:6" ht="32.25" customHeight="1">
      <c r="B50" s="290" t="s">
        <v>198</v>
      </c>
      <c r="C50" s="290"/>
      <c r="D50" s="189">
        <f>フレンドショップ登録用紙!C52</f>
        <v>0</v>
      </c>
    </row>
    <row r="51" spans="2:6" ht="32.25" customHeight="1">
      <c r="B51" s="295" t="s">
        <v>199</v>
      </c>
      <c r="C51" s="295"/>
      <c r="D51" s="189">
        <f>フレンドショップ登録用紙!C17</f>
        <v>0</v>
      </c>
    </row>
    <row r="52" spans="2:6" ht="32.25" customHeight="1">
      <c r="B52" s="290" t="s">
        <v>200</v>
      </c>
      <c r="C52" s="290"/>
      <c r="D52" s="189">
        <f>フレンドショップ登録用紙!C18</f>
        <v>0</v>
      </c>
    </row>
    <row r="53" spans="2:6">
      <c r="B53" s="173"/>
      <c r="C53" s="173"/>
      <c r="D53" s="172"/>
    </row>
    <row r="54" spans="2:6" ht="24" customHeight="1">
      <c r="B54" s="293" t="s">
        <v>203</v>
      </c>
      <c r="C54" s="293"/>
      <c r="D54" s="172"/>
    </row>
    <row r="55" spans="2:6" ht="32.25" customHeight="1">
      <c r="B55" s="290" t="s">
        <v>204</v>
      </c>
      <c r="C55" s="290"/>
      <c r="D55" s="189">
        <f>フレンドショップ登録用紙!C16</f>
        <v>0</v>
      </c>
    </row>
    <row r="56" spans="2:6" ht="32.25" customHeight="1">
      <c r="B56" s="290" t="s">
        <v>199</v>
      </c>
      <c r="C56" s="290"/>
      <c r="D56" s="189">
        <f>フレンドショップ登録用紙!C17</f>
        <v>0</v>
      </c>
    </row>
    <row r="57" spans="2:6" ht="32.25" customHeight="1">
      <c r="B57" s="290" t="s">
        <v>205</v>
      </c>
      <c r="C57" s="290"/>
      <c r="D57" s="189">
        <f>フレンドショップ登録用紙!C18</f>
        <v>0</v>
      </c>
    </row>
    <row r="58" spans="2:6" ht="32.25" customHeight="1">
      <c r="B58" s="290" t="s">
        <v>206</v>
      </c>
      <c r="C58" s="290"/>
      <c r="D58" s="189">
        <f>フレンドショップ登録用紙!C19</f>
        <v>0</v>
      </c>
    </row>
    <row r="59" spans="2:6" ht="32.25" customHeight="1">
      <c r="B59" s="290" t="s">
        <v>207</v>
      </c>
      <c r="C59" s="290"/>
      <c r="D59" s="189"/>
    </row>
    <row r="60" spans="2:6" ht="32.25" customHeight="1">
      <c r="B60" s="290" t="s">
        <v>208</v>
      </c>
      <c r="C60" s="290"/>
      <c r="D60" s="189">
        <f>フレンドショップ登録用紙!C20</f>
        <v>0</v>
      </c>
    </row>
    <row r="61" spans="2:6" ht="32.25" customHeight="1">
      <c r="B61" s="290" t="s">
        <v>209</v>
      </c>
      <c r="C61" s="290"/>
      <c r="D61" s="189">
        <f>フレンドショップ登録用紙!C21</f>
        <v>0</v>
      </c>
    </row>
    <row r="62" spans="2:6" ht="32.25" customHeight="1">
      <c r="B62" s="294"/>
      <c r="C62" s="294"/>
      <c r="D62" s="172"/>
    </row>
    <row r="63" spans="2:6" ht="24">
      <c r="B63" s="293" t="s">
        <v>210</v>
      </c>
      <c r="C63" s="293"/>
      <c r="D63" s="190" t="str">
        <f>IF(D55=D64,"※施設住所と同様の場合入力不要","")</f>
        <v>※施設住所と同様の場合入力不要</v>
      </c>
    </row>
    <row r="64" spans="2:6" ht="24">
      <c r="B64" s="290" t="s">
        <v>204</v>
      </c>
      <c r="C64" s="290"/>
      <c r="D64" s="191">
        <f>フレンドショップ登録用紙!C53</f>
        <v>0</v>
      </c>
      <c r="E64" s="190"/>
      <c r="F64" s="4"/>
    </row>
    <row r="65" spans="2:6" ht="25.5" customHeight="1">
      <c r="B65" s="290" t="s">
        <v>211</v>
      </c>
      <c r="C65" s="290"/>
      <c r="D65" s="191">
        <f>フレンドショップ登録用紙!C54</f>
        <v>0</v>
      </c>
      <c r="F65" s="4"/>
    </row>
    <row r="66" spans="2:6" ht="25.5" customHeight="1">
      <c r="B66" s="290" t="s">
        <v>205</v>
      </c>
      <c r="C66" s="290"/>
      <c r="D66" s="244">
        <f>フレンドショップ登録用紙!C18</f>
        <v>0</v>
      </c>
      <c r="F66" s="4"/>
    </row>
    <row r="67" spans="2:6" ht="25.5" customHeight="1">
      <c r="B67" s="290" t="s">
        <v>282</v>
      </c>
      <c r="C67" s="290"/>
      <c r="D67" s="244">
        <f>フレンドショップ登録用紙!C19</f>
        <v>0</v>
      </c>
      <c r="F67" s="4"/>
    </row>
    <row r="68" spans="2:6" ht="25.5" customHeight="1">
      <c r="B68" s="290" t="s">
        <v>207</v>
      </c>
      <c r="C68" s="290"/>
      <c r="D68" s="191"/>
      <c r="F68" s="4"/>
    </row>
    <row r="69" spans="2:6" ht="25.5" customHeight="1">
      <c r="B69" s="290" t="s">
        <v>208</v>
      </c>
      <c r="C69" s="290"/>
      <c r="D69" s="191">
        <f>フレンドショップ登録用紙!C55</f>
        <v>0</v>
      </c>
      <c r="E69" s="190" t="str">
        <f>IF(D60=D69,"※入力不要","")</f>
        <v>※入力不要</v>
      </c>
      <c r="F69" s="4"/>
    </row>
    <row r="70" spans="2:6" ht="25.5" customHeight="1">
      <c r="F70" s="4"/>
    </row>
    <row r="71" spans="2:6" ht="25.5" customHeight="1">
      <c r="B71" s="293" t="s">
        <v>219</v>
      </c>
      <c r="C71" s="293"/>
      <c r="E71" s="216"/>
      <c r="F71" s="4"/>
    </row>
    <row r="72" spans="2:6" ht="25.5" customHeight="1">
      <c r="B72" s="290" t="s">
        <v>255</v>
      </c>
      <c r="C72" s="290"/>
      <c r="D72" s="220" t="e">
        <f>VLOOKUP(D76,フレンドショップ登録用紙!O:R,4,FALSE)</f>
        <v>#N/A</v>
      </c>
      <c r="E72" s="193"/>
      <c r="F72" s="4"/>
    </row>
    <row r="73" spans="2:6" ht="25.5" customHeight="1">
      <c r="B73" s="290" t="s">
        <v>256</v>
      </c>
      <c r="C73" s="290"/>
      <c r="D73" s="220" t="e">
        <f>VLOOKUP(D77,フレンドショップ登録用紙!O:R,4,FALSE)</f>
        <v>#N/A</v>
      </c>
      <c r="E73" s="193"/>
      <c r="F73" s="4"/>
    </row>
    <row r="74" spans="2:6" ht="9" customHeight="1"/>
    <row r="75" spans="2:6">
      <c r="B75" s="293" t="s">
        <v>254</v>
      </c>
      <c r="C75" s="293"/>
      <c r="E75" s="216" t="s">
        <v>257</v>
      </c>
    </row>
    <row r="76" spans="2:6" ht="26.25" customHeight="1">
      <c r="B76" s="290" t="s">
        <v>255</v>
      </c>
      <c r="C76" s="290"/>
      <c r="D76" s="196">
        <f>フレンドショップ登録用紙!C11</f>
        <v>0</v>
      </c>
      <c r="E76" s="219" t="e">
        <f>VLOOKUP(D76,フレンドショップ登録用紙!O:Q,3,FALSE)</f>
        <v>#N/A</v>
      </c>
    </row>
    <row r="77" spans="2:6" ht="26.25" customHeight="1">
      <c r="B77" s="290" t="s">
        <v>256</v>
      </c>
      <c r="C77" s="290"/>
      <c r="D77" s="196">
        <f>フレンドショップ登録用紙!C12</f>
        <v>0</v>
      </c>
      <c r="E77" s="219" t="e">
        <f>VLOOKUP(D77,フレンドショップ登録用紙!O:Q,3,FALSE)</f>
        <v>#N/A</v>
      </c>
    </row>
    <row r="78" spans="2:6" ht="8.25" customHeight="1">
      <c r="B78" s="217"/>
      <c r="C78" s="217"/>
      <c r="D78" s="218"/>
      <c r="E78" s="193"/>
    </row>
    <row r="79" spans="2:6">
      <c r="B79" s="293" t="s">
        <v>258</v>
      </c>
      <c r="C79" s="293"/>
      <c r="E79" s="216"/>
    </row>
    <row r="80" spans="2:6" ht="26.25" customHeight="1">
      <c r="B80" s="290" t="s">
        <v>255</v>
      </c>
      <c r="C80" s="290"/>
      <c r="D80" s="196">
        <f>フレンドショップ登録用紙!C14</f>
        <v>0</v>
      </c>
      <c r="E80" s="193" t="str">
        <f>IF(フレンドショップ登録用紙!C14="","98.なし","")</f>
        <v>98.なし</v>
      </c>
    </row>
    <row r="81" spans="1:5" ht="26.25" customHeight="1">
      <c r="B81" s="290" t="s">
        <v>256</v>
      </c>
      <c r="C81" s="290"/>
      <c r="D81" s="196">
        <f>フレンドショップ登録用紙!C15</f>
        <v>0</v>
      </c>
      <c r="E81" s="193"/>
    </row>
    <row r="82" spans="1:5" ht="16.5" customHeight="1"/>
    <row r="83" spans="1:5" ht="18" customHeight="1">
      <c r="B83" s="293" t="s">
        <v>269</v>
      </c>
      <c r="C83" s="293"/>
    </row>
    <row r="84" spans="1:5" ht="36" customHeight="1">
      <c r="B84" s="290" t="s">
        <v>270</v>
      </c>
      <c r="C84" s="290"/>
      <c r="D84" s="196">
        <f>フレンドショップ登録用紙!C31</f>
        <v>0</v>
      </c>
    </row>
    <row r="85" spans="1:5" ht="32.25" customHeight="1"/>
    <row r="86" spans="1:5">
      <c r="B86" s="293" t="s">
        <v>221</v>
      </c>
      <c r="C86" s="293"/>
    </row>
    <row r="87" spans="1:5" ht="24.75" customHeight="1">
      <c r="B87" s="290" t="s">
        <v>220</v>
      </c>
      <c r="C87" s="290"/>
      <c r="D87" s="245">
        <f>D29</f>
        <v>0</v>
      </c>
    </row>
    <row r="88" spans="1:5" ht="32.25" customHeight="1">
      <c r="B88" s="290" t="s">
        <v>227</v>
      </c>
      <c r="C88" s="290"/>
      <c r="D88" s="212" t="e">
        <f>D30</f>
        <v>#N/A</v>
      </c>
    </row>
    <row r="89" spans="1:5" ht="32.25" customHeight="1"/>
    <row r="92" spans="1:5" ht="19.5">
      <c r="A92" s="193"/>
      <c r="B92" s="294"/>
      <c r="C92" s="294"/>
      <c r="D92" s="187"/>
    </row>
    <row r="93" spans="1:5" ht="19.5">
      <c r="A93" s="193"/>
      <c r="B93" s="293" t="s">
        <v>212</v>
      </c>
      <c r="C93" s="293"/>
      <c r="D93" s="187"/>
    </row>
    <row r="94" spans="1:5" ht="24.75" customHeight="1">
      <c r="A94" s="193"/>
      <c r="B94" s="290" t="s">
        <v>213</v>
      </c>
      <c r="C94" s="290"/>
      <c r="D94" s="194">
        <f>フレンドショップ登録用紙!C52</f>
        <v>0</v>
      </c>
      <c r="E94" s="193"/>
    </row>
    <row r="95" spans="1:5" s="193" customFormat="1" ht="33" customHeight="1">
      <c r="B95" s="290" t="s">
        <v>214</v>
      </c>
      <c r="C95" s="290"/>
      <c r="D95" s="195"/>
    </row>
    <row r="96" spans="1:5" s="193" customFormat="1" ht="33" customHeight="1">
      <c r="B96" s="290" t="s">
        <v>215</v>
      </c>
      <c r="C96" s="290"/>
      <c r="D96" s="194">
        <f>フレンドショップ登録用紙!C58</f>
        <v>0</v>
      </c>
    </row>
    <row r="97" spans="1:5" s="193" customFormat="1" ht="33" customHeight="1">
      <c r="B97" s="290" t="s">
        <v>216</v>
      </c>
      <c r="C97" s="290"/>
      <c r="D97" s="194">
        <f>フレンドショップ登録用紙!C59</f>
        <v>0</v>
      </c>
    </row>
    <row r="98" spans="1:5" s="193" customFormat="1" ht="33" customHeight="1">
      <c r="A98"/>
      <c r="B98" s="290" t="s">
        <v>217</v>
      </c>
      <c r="C98" s="290"/>
      <c r="D98" s="194">
        <f>フレンドショップ登録用紙!C55</f>
        <v>0</v>
      </c>
    </row>
    <row r="99" spans="1:5" s="193" customFormat="1" ht="33" customHeight="1">
      <c r="A99"/>
      <c r="B99" s="290" t="s">
        <v>279</v>
      </c>
      <c r="C99" s="290"/>
      <c r="D99" s="194">
        <f>フレンドショップ登録用紙!C62</f>
        <v>0</v>
      </c>
    </row>
    <row r="100" spans="1:5" s="193" customFormat="1" ht="33" customHeight="1">
      <c r="A100"/>
      <c r="B100" s="288" t="s">
        <v>283</v>
      </c>
      <c r="C100" s="289"/>
      <c r="D100" s="243" t="s">
        <v>284</v>
      </c>
      <c r="E100"/>
    </row>
    <row r="101" spans="1:5" ht="36.75" customHeight="1">
      <c r="B101" s="290" t="s">
        <v>218</v>
      </c>
      <c r="C101" s="290"/>
      <c r="D101" s="194">
        <f>フレンドショップ登録用紙!C64</f>
        <v>0</v>
      </c>
    </row>
    <row r="102" spans="1:5" ht="36.75" customHeight="1">
      <c r="B102" s="290" t="s">
        <v>280</v>
      </c>
      <c r="C102" s="290"/>
      <c r="D102" s="243" t="s">
        <v>281</v>
      </c>
    </row>
  </sheetData>
  <mergeCells count="68">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71:C71"/>
    <mergeCell ref="B92:C92"/>
    <mergeCell ref="B93:C93"/>
    <mergeCell ref="B64:C64"/>
    <mergeCell ref="B65:C65"/>
    <mergeCell ref="B66:C66"/>
    <mergeCell ref="B67:C67"/>
    <mergeCell ref="B68:C68"/>
    <mergeCell ref="B88:C88"/>
    <mergeCell ref="B72:C72"/>
    <mergeCell ref="B73:C73"/>
    <mergeCell ref="B79:C79"/>
    <mergeCell ref="B80:C80"/>
    <mergeCell ref="B81:C81"/>
    <mergeCell ref="B83:C83"/>
    <mergeCell ref="B84:C84"/>
    <mergeCell ref="B100:C100"/>
    <mergeCell ref="B99:C99"/>
    <mergeCell ref="B101:C101"/>
    <mergeCell ref="B102:C102"/>
    <mergeCell ref="B5:C5"/>
    <mergeCell ref="B76:C76"/>
    <mergeCell ref="B77:C77"/>
    <mergeCell ref="B75:C75"/>
    <mergeCell ref="B87:C87"/>
    <mergeCell ref="B86:C86"/>
    <mergeCell ref="B94:C94"/>
    <mergeCell ref="B95:C95"/>
    <mergeCell ref="B96:C96"/>
    <mergeCell ref="B97:C97"/>
    <mergeCell ref="B98:C98"/>
    <mergeCell ref="B69:C69"/>
  </mergeCells>
  <phoneticPr fontId="2"/>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広報_宇野Uno</cp:lastModifiedBy>
  <cp:lastPrinted>2023-11-14T07:45:16Z</cp:lastPrinted>
  <dcterms:created xsi:type="dcterms:W3CDTF">2018-11-20T08:56:38Z</dcterms:created>
  <dcterms:modified xsi:type="dcterms:W3CDTF">2024-09-13T06:00:17Z</dcterms:modified>
</cp:coreProperties>
</file>