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L03483fs01\各課共有\01総務課\700　財政管財室\財政\【C1】財政\10 公営企業関係\01 調査等\R06調査等\01_調査照会\11_0121【照会】公営企業に係る経営比較分析表（R5年度決算）の分析等について\03_担当課→財政→県\"/>
    </mc:Choice>
  </mc:AlternateContent>
  <xr:revisionPtr revIDLastSave="0" documentId="13_ncr:1_{B7576A95-6D93-4BE8-B036-ABB4B0E2BF9A}" xr6:coauthVersionLast="47" xr6:coauthVersionMax="47" xr10:uidLastSave="{00000000-0000-0000-0000-000000000000}"/>
  <workbookProtection workbookAlgorithmName="SHA-512" workbookHashValue="us/O37YYM3ynCRaXIij4nBwcDC3blOMKRjjD2Sq7ZYY9hnBi7/GI0wk9DeOcEKk/ulHcCLJ+lJbMitLA5zr8LQ==" workbookSaltValue="U4VcO3hWQqNWk8lloJlbSQ==" workbookSpinCount="100000" lockStructure="1"/>
  <bookViews>
    <workbookView xWindow="2304" yWindow="1692" windowWidth="20400" windowHeight="11268"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<sst xmlns="http://schemas.openxmlformats.org/spreadsheetml/2006/main" count="236" uniqueCount="117">
  <si>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</si>
  <si>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</si>
  <si>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</si>
  <si>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</si>
  <si>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</si>
  <si>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</si>
  <si>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</si>
  <si>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</si>
  <si>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</si>
  <si>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</si>
  <si>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</si>
  <si>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</si>
  <si>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</si>
  <si>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</si>
  <si>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</si>
  <si>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</si>
  <si>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</si>
  <si>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</si>
  <si>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</si>
  <si>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</si>
  <si>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</si>
  <si>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</si>
  <si>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</si>
  <si>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</si>
  <si>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</si>
  <si>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</si>
  <si>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</si>
  <si>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</si>
  <si>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</si>
  <si>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</si>
  <si>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</si>
  <si>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</si>
  <si>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</si>
  <si>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</si>
  <si>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</si>
  <si>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</si>
  <si>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</si>
  <si>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</si>
  <si>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</si>
  <si>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</si>
  <si>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</si>
  <si>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</si>
  <si>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</si>
  <si>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</si>
  <si>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</si>
  <si>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</si>
  <si>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</si>
  <si>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</si>
  <si>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</si>
  <si>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</si>
  <si>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</si>
  <si>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</si>
  <si>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</si>
  <si>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</si>
  <si>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</si>
  <si>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</si>
  <si>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</si>
  <si>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</si>
  <si>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</si>
  <si>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</si>
  <si>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</si>
  <si>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</si>
  <si>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</si>
  <si>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</si>
  <si>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</si>
  <si>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</si>
  <si>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</si>
  <si>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</si>
  <si>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</si>
  <si>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</si>
  <si>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</si>
  <si>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</si>
  <si>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</si>
  <si>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</si>
  <si>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</si>
  <si>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</si>
  <si>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</si>
  <si>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</si>
  <si>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</si>
  <si>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</si>
  <si>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</si>
  <si>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</si>
  <si>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</si>
  <si>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</si>
  <si>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</si>
  <si>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</si>
  <si>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</si>
  <si>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</si>
  <si>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</si>
  <si>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</si>
  <si>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</si>
  <si>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</si>
  <si>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</si>
  <si>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</si>
  <si>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</si>
  <si>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</si>
  <si>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</si>
  <si>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</si>
  <si>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</si>
  <si>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</si>
  <si>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</si>
  <si>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</si>
  <si>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</si>
  <si>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</si>
  <si>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</si>
  <si>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</si>
  <si>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</si>
  <si>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</si>
  <si>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</si>
  <si>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</si>
  <si>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</si>
  <si>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</si>
  <si>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</si>
  <si>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</si>
  <si>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　収益的収支比率は、過去４年と比較して大幅に上回っている。これについては、令和６年度からの公営企業会計移行による資金ショートを回避するため、一般会計から148,000千円繰入をしたことによるものである。なお、公営企業会計移行後においては、引継金として運用している状況である。　
　企業債残高対事業規模比率は、大部分が一般会計負担額のため、類似団体と比べて低い率になっている。引き続きストックマネジメント計画に基づいて事業費の平準化を図りながら必要な更新を進め、後年度負担を考慮して借入を極力抑える。
　経費回収率は、毎年100％を下回っており、使用料収入で汚水処理費が賄えていない状況が続いており、類似団体平均と比べても低い比率となっている。人口の減少に伴って使用料収入が減少傾向にあり、動力費の高騰や修繕等の増加により経費は今後も増加することが見込まれる。収益の改善や経費の削減を進め、経営改善に取り組む必要がある。
　施設利用率は微減、水洗化率は微増となっているものの、ともに類似団体平均値を下回っている。地理的に管路の延長は困難であり、普及率の向上が見込めない状況では経営的にも過剰投資となる。引き続き広報等での呼びかけを行い、水洗化率の向上に努めたい。
</t>
    <rPh sb="10" eb="12">
      <t>カコ</t>
    </rPh>
    <rPh sb="13" eb="14">
      <t>ネン</t>
    </rPh>
    <rPh sb="15" eb="17">
      <t>ヒカク</t>
    </rPh>
    <rPh sb="19" eb="21">
      <t>オオハバ</t>
    </rPh>
    <rPh sb="22" eb="24">
      <t>ウワマワ</t>
    </rPh>
    <rPh sb="37" eb="39">
      <t>レイワ</t>
    </rPh>
    <rPh sb="40" eb="42">
      <t>ネンド</t>
    </rPh>
    <rPh sb="45" eb="51">
      <t>コウエイキギョウカイケイ</t>
    </rPh>
    <rPh sb="51" eb="53">
      <t>イコウ</t>
    </rPh>
    <rPh sb="56" eb="58">
      <t>シキン</t>
    </rPh>
    <rPh sb="63" eb="65">
      <t>カイヒ</t>
    </rPh>
    <rPh sb="70" eb="74">
      <t>イッパンカイケイ</t>
    </rPh>
    <rPh sb="83" eb="85">
      <t>センエン</t>
    </rPh>
    <rPh sb="85" eb="87">
      <t>クリイレ</t>
    </rPh>
    <rPh sb="104" eb="110">
      <t>コウエイキギョウカイケイ</t>
    </rPh>
    <rPh sb="110" eb="113">
      <t>イコウゴ</t>
    </rPh>
    <rPh sb="119" eb="122">
      <t>ヒキツギキン</t>
    </rPh>
    <rPh sb="125" eb="127">
      <t>ウンヨウ</t>
    </rPh>
    <rPh sb="131" eb="133">
      <t>ジョウキョウ</t>
    </rPh>
    <rPh sb="187" eb="188">
      <t>ヒ</t>
    </rPh>
    <rPh sb="189" eb="190">
      <t>ツヅ</t>
    </rPh>
    <rPh sb="251" eb="255">
      <t>ケイヒカイシュウ</t>
    </rPh>
    <rPh sb="255" eb="256">
      <t>リツ</t>
    </rPh>
    <rPh sb="293" eb="294">
      <t>ツヅ</t>
    </rPh>
    <rPh sb="327" eb="328">
      <t>トモナ</t>
    </rPh>
    <rPh sb="348" eb="350">
      <t>コウトウ</t>
    </rPh>
    <rPh sb="444" eb="447">
      <t>ヘイキンチ</t>
    </rPh>
    <rPh sb="471" eb="473">
      <t>フキュウ</t>
    </rPh>
    <rPh sb="475" eb="477">
      <t>コウジョウ</t>
    </rPh>
    <rPh sb="504" eb="506">
      <t>コウホウ</t>
    </rPh>
    <rPh sb="506" eb="507">
      <t>トウ</t>
    </rPh>
    <rPh sb="509" eb="510">
      <t>ヨ</t>
    </rPh>
    <rPh sb="514" eb="515">
      <t>オコナ</t>
    </rPh>
    <rPh sb="517" eb="520">
      <t>スイセンカ</t>
    </rPh>
    <rPh sb="520" eb="521">
      <t>リツ</t>
    </rPh>
    <rPh sb="522" eb="524">
      <t>コウジョウ</t>
    </rPh>
    <rPh sb="525" eb="526">
      <t>ツト</t>
    </rPh>
    <phoneticPr fontId="4"/>
  </si>
  <si>
    <t>　平成11年の供用開始から25年を経過している。
　管渠の更新については喫緊の課題となっていないものの、マンホールポンプ場や関連する施設、処理場の設備等については耐用年数を迎えたものもあり、引き続きストックマネジメント計画に基づく更新を進める。</t>
    <rPh sb="36" eb="38">
      <t>キッキン</t>
    </rPh>
    <rPh sb="39" eb="41">
      <t>カダイ</t>
    </rPh>
    <rPh sb="60" eb="61">
      <t>ジョウ</t>
    </rPh>
    <rPh sb="62" eb="64">
      <t>カンレン</t>
    </rPh>
    <rPh sb="66" eb="68">
      <t>シセツ</t>
    </rPh>
    <rPh sb="69" eb="72">
      <t>ショリジョウ</t>
    </rPh>
    <rPh sb="73" eb="75">
      <t>セツビ</t>
    </rPh>
    <rPh sb="81" eb="85">
      <t>タイヨウネンスウ</t>
    </rPh>
    <rPh sb="86" eb="87">
      <t>ムカ</t>
    </rPh>
    <rPh sb="118" eb="119">
      <t>スス</t>
    </rPh>
    <phoneticPr fontId="4"/>
  </si>
  <si>
    <t xml:space="preserve">　本町の経営指標は大部分が類似団体と比較して低く、人口減少に伴う使用料収入の減少、動力費の高騰や老朽化による更新需要の増大など経営状況は厳しさを増す一方である。
　供用開始以来、下水道使用料の見直しを行っておらず、適正な収入の確保のため、使用料改定の必要性に関する検証を行わなければならない。そのために、経営戦略の改定を行い、経営状況の分析を踏まえ、改善に向けた取組を実施する必要がある。
　令和６年度から公営企業会計方式に移行したことから、より正確な経営状況を把握し、移行によって得られる情報を経営基盤の強化や財政マネジメントの取組に活用する。
　これらの取組を進め、公営企業として持続可能な事業運営に努めていく。
</t>
    <rPh sb="1" eb="2">
      <t>ホン</t>
    </rPh>
    <rPh sb="25" eb="29">
      <t>ジンコウゲンショウ</t>
    </rPh>
    <rPh sb="30" eb="31">
      <t>トモナ</t>
    </rPh>
    <rPh sb="38" eb="40">
      <t>ゲンショウ</t>
    </rPh>
    <rPh sb="41" eb="43">
      <t>ドウリョク</t>
    </rPh>
    <rPh sb="43" eb="44">
      <t>ヒ</t>
    </rPh>
    <rPh sb="45" eb="47">
      <t>コウトウ</t>
    </rPh>
    <rPh sb="48" eb="51">
      <t>ロウキュウカ</t>
    </rPh>
    <rPh sb="54" eb="56">
      <t>コウシン</t>
    </rPh>
    <rPh sb="56" eb="58">
      <t>ジュヨウ</t>
    </rPh>
    <rPh sb="59" eb="61">
      <t>ゾウダイ</t>
    </rPh>
    <rPh sb="63" eb="65">
      <t>ケイエイ</t>
    </rPh>
    <rPh sb="65" eb="67">
      <t>ジョウキョウ</t>
    </rPh>
    <rPh sb="68" eb="69">
      <t>キビ</t>
    </rPh>
    <rPh sb="72" eb="73">
      <t>マ</t>
    </rPh>
    <rPh sb="74" eb="76">
      <t>イッポウ</t>
    </rPh>
    <rPh sb="92" eb="95">
      <t>シヨウリョウ</t>
    </rPh>
    <rPh sb="119" eb="122">
      <t>シヨウリョウ</t>
    </rPh>
    <rPh sb="122" eb="124">
      <t>カイテイ</t>
    </rPh>
    <rPh sb="125" eb="128">
      <t>ヒツヨウセイ</t>
    </rPh>
    <rPh sb="129" eb="130">
      <t>カン</t>
    </rPh>
    <rPh sb="132" eb="134">
      <t>ケンショウ</t>
    </rPh>
    <rPh sb="135" eb="136">
      <t>オコナ</t>
    </rPh>
    <rPh sb="152" eb="156">
      <t>ケイエイセンリャク</t>
    </rPh>
    <rPh sb="157" eb="159">
      <t>カイテイ</t>
    </rPh>
    <rPh sb="160" eb="161">
      <t>オコナ</t>
    </rPh>
    <rPh sb="163" eb="165">
      <t>ケイエイ</t>
    </rPh>
    <rPh sb="165" eb="167">
      <t>ジョウキョウ</t>
    </rPh>
    <rPh sb="168" eb="170">
      <t>ブンセキ</t>
    </rPh>
    <rPh sb="171" eb="172">
      <t>フ</t>
    </rPh>
    <rPh sb="175" eb="177">
      <t>カイゼン</t>
    </rPh>
    <rPh sb="178" eb="179">
      <t>ム</t>
    </rPh>
    <rPh sb="181" eb="183">
      <t>トリク</t>
    </rPh>
    <rPh sb="184" eb="186">
      <t>ジッシ</t>
    </rPh>
    <rPh sb="188" eb="190">
      <t>ヒツヨウ</t>
    </rPh>
    <rPh sb="209" eb="211">
      <t>ホウシキ</t>
    </rPh>
    <rPh sb="223" eb="225">
      <t>セイカク</t>
    </rPh>
    <rPh sb="226" eb="228">
      <t>ケイエイ</t>
    </rPh>
    <rPh sb="228" eb="230">
      <t>ジョウキョウ</t>
    </rPh>
    <rPh sb="231" eb="233">
      <t>ハアク</t>
    </rPh>
    <rPh sb="235" eb="237">
      <t>イコウ</t>
    </rPh>
    <rPh sb="241" eb="242">
      <t>エ</t>
    </rPh>
    <rPh sb="245" eb="247">
      <t>ジョウホウ</t>
    </rPh>
    <rPh sb="248" eb="250">
      <t>ケイエイ</t>
    </rPh>
    <rPh sb="250" eb="252">
      <t>キバン</t>
    </rPh>
    <rPh sb="253" eb="255">
      <t>キョウカ</t>
    </rPh>
    <rPh sb="256" eb="258">
      <t>ザイセイ</t>
    </rPh>
    <rPh sb="265" eb="267">
      <t>トリクミ</t>
    </rPh>
    <rPh sb="268" eb="270">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</si>
</sst>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FA-40F5-9C77-37028E11D65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0.09</c:v>
                </c:pt>
                <c:pt idx="4">
                  <c:v>0.1</c:v>
                </c:pt>
              </c:numCache>
            </c:numRef>
          </c:val>
          <c:smooth val="0"/>
          <c:extLst>
            <c:ext xmlns:c16="http://schemas.microsoft.com/office/drawing/2014/chart" uri="{C3380CC4-5D6E-409C-BE32-E72D297353CC}">
              <c16:uniqueId val="{00000001-B6FA-40F5-9C77-37028E11D65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41.7</c:v>
                </c:pt>
                <c:pt idx="1">
                  <c:v>41.24</c:v>
                </c:pt>
                <c:pt idx="2">
                  <c:v>39.479999999999997</c:v>
                </c:pt>
                <c:pt idx="3">
                  <c:v>38.24</c:v>
                </c:pt>
                <c:pt idx="4">
                  <c:v>38.1</c:v>
                </c:pt>
              </c:numCache>
            </c:numRef>
          </c:val>
          <c:extLst>
            <c:ext xmlns:c16="http://schemas.microsoft.com/office/drawing/2014/chart" uri="{C3380CC4-5D6E-409C-BE32-E72D297353CC}">
              <c16:uniqueId val="{00000000-6E09-4C0D-88E2-CA84905BE81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47.32</c:v>
                </c:pt>
                <c:pt idx="4">
                  <c:v>48.03</c:v>
                </c:pt>
              </c:numCache>
            </c:numRef>
          </c:val>
          <c:smooth val="0"/>
          <c:extLst>
            <c:ext xmlns:c16="http://schemas.microsoft.com/office/drawing/2014/chart" uri="{C3380CC4-5D6E-409C-BE32-E72D297353CC}">
              <c16:uniqueId val="{00000001-6E09-4C0D-88E2-CA84905BE81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71.510000000000005</c:v>
                </c:pt>
                <c:pt idx="1">
                  <c:v>72.94</c:v>
                </c:pt>
                <c:pt idx="2">
                  <c:v>73.77</c:v>
                </c:pt>
                <c:pt idx="3">
                  <c:v>74.510000000000005</c:v>
                </c:pt>
                <c:pt idx="4">
                  <c:v>75.41</c:v>
                </c:pt>
              </c:numCache>
            </c:numRef>
          </c:val>
          <c:extLst>
            <c:ext xmlns:c16="http://schemas.microsoft.com/office/drawing/2014/chart" uri="{C3380CC4-5D6E-409C-BE32-E72D297353CC}">
              <c16:uniqueId val="{00000000-2380-4178-91B4-572FB5A8EED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81.33</c:v>
                </c:pt>
                <c:pt idx="4">
                  <c:v>80.95</c:v>
                </c:pt>
              </c:numCache>
            </c:numRef>
          </c:val>
          <c:smooth val="0"/>
          <c:extLst>
            <c:ext xmlns:c16="http://schemas.microsoft.com/office/drawing/2014/chart" uri="{C3380CC4-5D6E-409C-BE32-E72D297353CC}">
              <c16:uniqueId val="{00000001-2380-4178-91B4-572FB5A8EED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89.62</c:v>
                </c:pt>
                <c:pt idx="1">
                  <c:v>93.91</c:v>
                </c:pt>
                <c:pt idx="2">
                  <c:v>86.57</c:v>
                </c:pt>
                <c:pt idx="3">
                  <c:v>95.71</c:v>
                </c:pt>
                <c:pt idx="4">
                  <c:v>163.88</c:v>
                </c:pt>
              </c:numCache>
            </c:numRef>
          </c:val>
          <c:extLst>
            <c:ext xmlns:c16="http://schemas.microsoft.com/office/drawing/2014/chart" uri="{C3380CC4-5D6E-409C-BE32-E72D297353CC}">
              <c16:uniqueId val="{00000000-86AF-4486-9366-79692D1B7C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AF-4486-9366-79692D1B7C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65-4868-9FF6-98203747F0E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65-4868-9FF6-98203747F0E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FC-48E7-8D40-3422D305C56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FC-48E7-8D40-3422D305C56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4C-431E-9DE8-1329B8D2E0C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4C-431E-9DE8-1329B8D2E0C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6E-4E4A-B408-EA5FB594064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6E-4E4A-B408-EA5FB594064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169.2</c:v>
                </c:pt>
                <c:pt idx="1">
                  <c:v>87.76</c:v>
                </c:pt>
                <c:pt idx="2">
                  <c:v>41.53</c:v>
                </c:pt>
                <c:pt idx="3">
                  <c:v>14.29</c:v>
                </c:pt>
                <c:pt idx="4">
                  <c:v>9.23</c:v>
                </c:pt>
              </c:numCache>
            </c:numRef>
          </c:val>
          <c:extLst>
            <c:ext xmlns:c16="http://schemas.microsoft.com/office/drawing/2014/chart" uri="{C3380CC4-5D6E-409C-BE32-E72D297353CC}">
              <c16:uniqueId val="{00000000-D650-43AF-A86A-B91EC79357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1194.56</c:v>
                </c:pt>
                <c:pt idx="4">
                  <c:v>1174.6099999999999</c:v>
                </c:pt>
              </c:numCache>
            </c:numRef>
          </c:val>
          <c:smooth val="0"/>
          <c:extLst>
            <c:ext xmlns:c16="http://schemas.microsoft.com/office/drawing/2014/chart" uri="{C3380CC4-5D6E-409C-BE32-E72D297353CC}">
              <c16:uniqueId val="{00000001-D650-43AF-A86A-B91EC79357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61.71</c:v>
                </c:pt>
                <c:pt idx="1">
                  <c:v>81.96</c:v>
                </c:pt>
                <c:pt idx="2">
                  <c:v>61.56</c:v>
                </c:pt>
                <c:pt idx="3">
                  <c:v>59.04</c:v>
                </c:pt>
                <c:pt idx="4">
                  <c:v>43.59</c:v>
                </c:pt>
              </c:numCache>
            </c:numRef>
          </c:val>
          <c:extLst>
            <c:ext xmlns:c16="http://schemas.microsoft.com/office/drawing/2014/chart" uri="{C3380CC4-5D6E-409C-BE32-E72D297353CC}">
              <c16:uniqueId val="{00000000-B8EA-49A7-B171-6781D78DB0E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76.78</c:v>
                </c:pt>
                <c:pt idx="4">
                  <c:v>75.41</c:v>
                </c:pt>
              </c:numCache>
            </c:numRef>
          </c:val>
          <c:smooth val="0"/>
          <c:extLst>
            <c:ext xmlns:c16="http://schemas.microsoft.com/office/drawing/2014/chart" uri="{C3380CC4-5D6E-409C-BE32-E72D297353CC}">
              <c16:uniqueId val="{00000001-B8EA-49A7-B171-6781D78DB0E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266.27999999999997</c:v>
                </c:pt>
                <c:pt idx="1">
                  <c:v>199.78</c:v>
                </c:pt>
                <c:pt idx="2">
                  <c:v>267.83</c:v>
                </c:pt>
                <c:pt idx="3">
                  <c:v>282.97000000000003</c:v>
                </c:pt>
                <c:pt idx="4">
                  <c:v>367.92</c:v>
                </c:pt>
              </c:numCache>
            </c:numRef>
          </c:val>
          <c:extLst>
            <c:ext xmlns:c16="http://schemas.microsoft.com/office/drawing/2014/chart" uri="{C3380CC4-5D6E-409C-BE32-E72D297353CC}">
              <c16:uniqueId val="{00000000-88F8-4EAB-93EC-02768EB6C6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224.31</c:v>
                </c:pt>
                <c:pt idx="4">
                  <c:v>223.48</c:v>
                </c:pt>
              </c:numCache>
            </c:numRef>
          </c:val>
          <c:smooth val="0"/>
          <c:extLst>
            <c:ext xmlns:c16="http://schemas.microsoft.com/office/drawing/2014/chart" uri="{C3380CC4-5D6E-409C-BE32-E72D297353CC}">
              <c16:uniqueId val="{00000001-88F8-4EAB-93EC-02768EB6C6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C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岩手県　岩泉町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8038</v>
      </c>
      <c r="AM8" s="54"/>
      <c r="AN8" s="54"/>
      <c r="AO8" s="54"/>
      <c r="AP8" s="54"/>
      <c r="AQ8" s="54"/>
      <c r="AR8" s="54"/>
      <c r="AS8" s="54"/>
      <c r="AT8" s="53">
        <f>データ!T6</f>
        <v>992.36</v>
      </c>
      <c r="AU8" s="53"/>
      <c r="AV8" s="53"/>
      <c r="AW8" s="53"/>
      <c r="AX8" s="53"/>
      <c r="AY8" s="53"/>
      <c r="AZ8" s="53"/>
      <c r="BA8" s="53"/>
      <c r="BB8" s="53">
        <f>データ!U6</f>
        <v>8.1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30.28</v>
      </c>
      <c r="Q10" s="53"/>
      <c r="R10" s="53"/>
      <c r="S10" s="53"/>
      <c r="T10" s="53"/>
      <c r="U10" s="53"/>
      <c r="V10" s="53"/>
      <c r="W10" s="53">
        <f>データ!Q6</f>
        <v>113.58</v>
      </c>
      <c r="X10" s="53"/>
      <c r="Y10" s="53"/>
      <c r="Z10" s="53"/>
      <c r="AA10" s="53"/>
      <c r="AB10" s="53"/>
      <c r="AC10" s="53"/>
      <c r="AD10" s="54">
        <f>データ!R6</f>
        <v>2750</v>
      </c>
      <c r="AE10" s="54"/>
      <c r="AF10" s="54"/>
      <c r="AG10" s="54"/>
      <c r="AH10" s="54"/>
      <c r="AI10" s="54"/>
      <c r="AJ10" s="54"/>
      <c r="AK10" s="2"/>
      <c r="AL10" s="54">
        <f>データ!V6</f>
        <v>2407</v>
      </c>
      <c r="AM10" s="54"/>
      <c r="AN10" s="54"/>
      <c r="AO10" s="54"/>
      <c r="AP10" s="54"/>
      <c r="AQ10" s="54"/>
      <c r="AR10" s="54"/>
      <c r="AS10" s="54"/>
      <c r="AT10" s="53">
        <f>データ!W6</f>
        <v>1</v>
      </c>
      <c r="AU10" s="53"/>
      <c r="AV10" s="53"/>
      <c r="AW10" s="53"/>
      <c r="AX10" s="53"/>
      <c r="AY10" s="53"/>
      <c r="AZ10" s="53"/>
      <c r="BA10" s="53"/>
      <c r="BB10" s="53">
        <f>データ!X6</f>
        <v>2407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okbR3uC6Nd70NxodPZs83WgdG83iHNW6Do3p7cFGdYGtZLodkjyryy36bZYPuFgW5oJOlquKRYKzoX/0/Y3QRw==" saltValue="KDPxWfEnq0V9sMeGU12f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34835</v>
      </c>
      <c r="D6" s="19">
        <f t="shared" si="3"/>
        <v>47</v>
      </c>
      <c r="E6" s="19">
        <f t="shared" si="3"/>
        <v>17</v>
      </c>
      <c r="F6" s="19">
        <f t="shared" si="3"/>
        <v>1</v>
      </c>
      <c r="G6" s="19">
        <f t="shared" si="3"/>
        <v>0</v>
      </c>
      <c r="H6" s="19" t="str">
        <f t="shared" si="3"/>
        <v>岩手県　岩泉町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30.28</v>
      </c>
      <c r="Q6" s="20">
        <f t="shared" si="3"/>
        <v>113.58</v>
      </c>
      <c r="R6" s="20">
        <f t="shared" si="3"/>
        <v>2750</v>
      </c>
      <c r="S6" s="20">
        <f t="shared" si="3"/>
        <v>8038</v>
      </c>
      <c r="T6" s="20">
        <f t="shared" si="3"/>
        <v>992.36</v>
      </c>
      <c r="U6" s="20">
        <f t="shared" si="3"/>
        <v>8.1</v>
      </c>
      <c r="V6" s="20">
        <f t="shared" si="3"/>
        <v>2407</v>
      </c>
      <c r="W6" s="20">
        <f t="shared" si="3"/>
        <v>1</v>
      </c>
      <c r="X6" s="20">
        <f t="shared" si="3"/>
        <v>2407</v>
      </c>
      <c r="Y6" s="21">
        <f>IF(Y7="",NA(),Y7)</f>
        <v>89.62</v>
      </c>
      <c r="Z6" s="21">
        <f t="shared" ref="Z6:AH6" si="4">IF(Z7="",NA(),Z7)</f>
        <v>93.91</v>
      </c>
      <c r="AA6" s="21">
        <f t="shared" si="4"/>
        <v>86.57</v>
      </c>
      <c r="AB6" s="21">
        <f t="shared" si="4"/>
        <v>95.71</v>
      </c>
      <c r="AC6" s="21">
        <f t="shared" si="4"/>
        <v>163.88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169.2</v>
      </c>
      <c r="BG6" s="21">
        <f t="shared" ref="BG6:BO6" si="7">IF(BG7="",NA(),BG7)</f>
        <v>87.76</v>
      </c>
      <c r="BH6" s="21">
        <f t="shared" si="7"/>
        <v>41.53</v>
      </c>
      <c r="BI6" s="21">
        <f t="shared" si="7"/>
        <v>14.29</v>
      </c>
      <c r="BJ6" s="21">
        <f t="shared" si="7"/>
        <v>9.23</v>
      </c>
      <c r="BK6" s="21">
        <f t="shared" si="7"/>
        <v>1001.3</v>
      </c>
      <c r="BL6" s="21">
        <f t="shared" si="7"/>
        <v>1050.51</v>
      </c>
      <c r="BM6" s="21">
        <f t="shared" si="7"/>
        <v>1102.01</v>
      </c>
      <c r="BN6" s="21">
        <f t="shared" si="7"/>
        <v>1194.56</v>
      </c>
      <c r="BO6" s="21">
        <f t="shared" si="7"/>
        <v>1174.6099999999999</v>
      </c>
      <c r="BP6" s="20" t="str">
        <f>IF(BP7="","",IF(BP7="-","【-】","【"&amp;SUBSTITUTE(TEXT(BP7,"#,##0.00"),"-","△")&amp;"】"))</f>
        <v>【630.82】</v>
      </c>
      <c r="BQ6" s="21">
        <f>IF(BQ7="",NA(),BQ7)</f>
        <v>61.71</v>
      </c>
      <c r="BR6" s="21">
        <f t="shared" ref="BR6:BZ6" si="8">IF(BR7="",NA(),BR7)</f>
        <v>81.96</v>
      </c>
      <c r="BS6" s="21">
        <f t="shared" si="8"/>
        <v>61.56</v>
      </c>
      <c r="BT6" s="21">
        <f t="shared" si="8"/>
        <v>59.04</v>
      </c>
      <c r="BU6" s="21">
        <f t="shared" si="8"/>
        <v>43.59</v>
      </c>
      <c r="BV6" s="21">
        <f t="shared" si="8"/>
        <v>81.88</v>
      </c>
      <c r="BW6" s="21">
        <f t="shared" si="8"/>
        <v>82.65</v>
      </c>
      <c r="BX6" s="21">
        <f t="shared" si="8"/>
        <v>82.55</v>
      </c>
      <c r="BY6" s="21">
        <f t="shared" si="8"/>
        <v>76.78</v>
      </c>
      <c r="BZ6" s="21">
        <f t="shared" si="8"/>
        <v>75.41</v>
      </c>
      <c r="CA6" s="20" t="str">
        <f>IF(CA7="","",IF(CA7="-","【-】","【"&amp;SUBSTITUTE(TEXT(CA7,"#,##0.00"),"-","△")&amp;"】"))</f>
        <v>【97.81】</v>
      </c>
      <c r="CB6" s="21">
        <f>IF(CB7="",NA(),CB7)</f>
        <v>266.27999999999997</v>
      </c>
      <c r="CC6" s="21">
        <f t="shared" ref="CC6:CK6" si="9">IF(CC7="",NA(),CC7)</f>
        <v>199.78</v>
      </c>
      <c r="CD6" s="21">
        <f t="shared" si="9"/>
        <v>267.83</v>
      </c>
      <c r="CE6" s="21">
        <f t="shared" si="9"/>
        <v>282.97000000000003</v>
      </c>
      <c r="CF6" s="21">
        <f t="shared" si="9"/>
        <v>367.92</v>
      </c>
      <c r="CG6" s="21">
        <f t="shared" si="9"/>
        <v>187.55</v>
      </c>
      <c r="CH6" s="21">
        <f t="shared" si="9"/>
        <v>186.3</v>
      </c>
      <c r="CI6" s="21">
        <f t="shared" si="9"/>
        <v>188.38</v>
      </c>
      <c r="CJ6" s="21">
        <f t="shared" si="9"/>
        <v>224.31</v>
      </c>
      <c r="CK6" s="21">
        <f t="shared" si="9"/>
        <v>223.48</v>
      </c>
      <c r="CL6" s="20" t="str">
        <f>IF(CL7="","",IF(CL7="-","【-】","【"&amp;SUBSTITUTE(TEXT(CL7,"#,##0.00"),"-","△")&amp;"】"))</f>
        <v>【138.75】</v>
      </c>
      <c r="CM6" s="21">
        <f>IF(CM7="",NA(),CM7)</f>
        <v>41.7</v>
      </c>
      <c r="CN6" s="21">
        <f t="shared" ref="CN6:CV6" si="10">IF(CN7="",NA(),CN7)</f>
        <v>41.24</v>
      </c>
      <c r="CO6" s="21">
        <f t="shared" si="10"/>
        <v>39.479999999999997</v>
      </c>
      <c r="CP6" s="21">
        <f t="shared" si="10"/>
        <v>38.24</v>
      </c>
      <c r="CQ6" s="21">
        <f t="shared" si="10"/>
        <v>38.1</v>
      </c>
      <c r="CR6" s="21">
        <f t="shared" si="10"/>
        <v>50.94</v>
      </c>
      <c r="CS6" s="21">
        <f t="shared" si="10"/>
        <v>50.53</v>
      </c>
      <c r="CT6" s="21">
        <f t="shared" si="10"/>
        <v>51.42</v>
      </c>
      <c r="CU6" s="21">
        <f t="shared" si="10"/>
        <v>47.32</v>
      </c>
      <c r="CV6" s="21">
        <f t="shared" si="10"/>
        <v>48.03</v>
      </c>
      <c r="CW6" s="20" t="str">
        <f>IF(CW7="","",IF(CW7="-","【-】","【"&amp;SUBSTITUTE(TEXT(CW7,"#,##0.00"),"-","△")&amp;"】"))</f>
        <v>【58.94】</v>
      </c>
      <c r="CX6" s="21">
        <f>IF(CX7="",NA(),CX7)</f>
        <v>71.510000000000005</v>
      </c>
      <c r="CY6" s="21">
        <f t="shared" ref="CY6:DG6" si="11">IF(CY7="",NA(),CY7)</f>
        <v>72.94</v>
      </c>
      <c r="CZ6" s="21">
        <f t="shared" si="11"/>
        <v>73.77</v>
      </c>
      <c r="DA6" s="21">
        <f t="shared" si="11"/>
        <v>74.510000000000005</v>
      </c>
      <c r="DB6" s="21">
        <f t="shared" si="11"/>
        <v>75.41</v>
      </c>
      <c r="DC6" s="21">
        <f t="shared" si="11"/>
        <v>82.55</v>
      </c>
      <c r="DD6" s="21">
        <f t="shared" si="11"/>
        <v>82.08</v>
      </c>
      <c r="DE6" s="21">
        <f t="shared" si="11"/>
        <v>81.34</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0.09</v>
      </c>
      <c r="EN6" s="21">
        <f t="shared" si="14"/>
        <v>0.1</v>
      </c>
      <c r="EO6" s="20" t="str">
        <f>IF(EO7="","",IF(EO7="-","【-】","【"&amp;SUBSTITUTE(TEXT(EO7,"#,##0.00"),"-","△")&amp;"】"))</f>
        <v>【0.22】</v>
      </c>
    </row>
    <row r="7" spans="1:145" s="22" customFormat="1" x14ac:dyDescent="0.2">
      <c r="A7" s="14"/>
      <c r="B7" s="23">
        <v>2023</v>
      </c>
      <c r="C7" s="23">
        <v>34835</v>
      </c>
      <c r="D7" s="23">
        <v>47</v>
      </c>
      <c r="E7" s="23">
        <v>17</v>
      </c>
      <c r="F7" s="23">
        <v>1</v>
      </c>
      <c r="G7" s="23">
        <v>0</v>
      </c>
      <c r="H7" s="23" t="s">
        <v>96</v>
      </c>
      <c r="I7" s="23" t="s">
        <v>97</v>
      </c>
      <c r="J7" s="23" t="s">
        <v>98</v>
      </c>
      <c r="K7" s="23" t="s">
        <v>99</v>
      </c>
      <c r="L7" s="23" t="s">
        <v>100</v>
      </c>
      <c r="M7" s="23" t="s">
        <v>101</v>
      </c>
      <c r="N7" s="24" t="s">
        <v>102</v>
      </c>
      <c r="O7" s="24" t="s">
        <v>103</v>
      </c>
      <c r="P7" s="24">
        <v>30.28</v>
      </c>
      <c r="Q7" s="24">
        <v>113.58</v>
      </c>
      <c r="R7" s="24">
        <v>2750</v>
      </c>
      <c r="S7" s="24">
        <v>8038</v>
      </c>
      <c r="T7" s="24">
        <v>992.36</v>
      </c>
      <c r="U7" s="24">
        <v>8.1</v>
      </c>
      <c r="V7" s="24">
        <v>2407</v>
      </c>
      <c r="W7" s="24">
        <v>1</v>
      </c>
      <c r="X7" s="24">
        <v>2407</v>
      </c>
      <c r="Y7" s="24">
        <v>89.62</v>
      </c>
      <c r="Z7" s="24">
        <v>93.91</v>
      </c>
      <c r="AA7" s="24">
        <v>86.57</v>
      </c>
      <c r="AB7" s="24">
        <v>95.71</v>
      </c>
      <c r="AC7" s="24">
        <v>163.88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169.2</v>
      </c>
      <c r="BG7" s="24">
        <v>87.76</v>
      </c>
      <c r="BH7" s="24">
        <v>41.53</v>
      </c>
      <c r="BI7" s="24">
        <v>14.29</v>
      </c>
      <c r="BJ7" s="24">
        <v>9.23</v>
      </c>
      <c r="BK7" s="24">
        <v>1001.3</v>
      </c>
      <c r="BL7" s="24">
        <v>1050.51</v>
      </c>
      <c r="BM7" s="24">
        <v>1102.01</v>
      </c>
      <c r="BN7" s="24">
        <v>1194.56</v>
      </c>
      <c r="BO7" s="24">
        <v>1174.6099999999999</v>
      </c>
      <c r="BP7" s="24">
        <v>630.82000000000005</v>
      </c>
      <c r="BQ7" s="24">
        <v>61.71</v>
      </c>
      <c r="BR7" s="24">
        <v>81.96</v>
      </c>
      <c r="BS7" s="24">
        <v>61.56</v>
      </c>
      <c r="BT7" s="24">
        <v>59.04</v>
      </c>
      <c r="BU7" s="24">
        <v>43.59</v>
      </c>
      <c r="BV7" s="24">
        <v>81.88</v>
      </c>
      <c r="BW7" s="24">
        <v>82.65</v>
      </c>
      <c r="BX7" s="24">
        <v>82.55</v>
      </c>
      <c r="BY7" s="24">
        <v>76.78</v>
      </c>
      <c r="BZ7" s="24">
        <v>75.41</v>
      </c>
      <c r="CA7" s="24">
        <v>97.81</v>
      </c>
      <c r="CB7" s="24">
        <v>266.27999999999997</v>
      </c>
      <c r="CC7" s="24">
        <v>199.78</v>
      </c>
      <c r="CD7" s="24">
        <v>267.83</v>
      </c>
      <c r="CE7" s="24">
        <v>282.97000000000003</v>
      </c>
      <c r="CF7" s="24">
        <v>367.92</v>
      </c>
      <c r="CG7" s="24">
        <v>187.55</v>
      </c>
      <c r="CH7" s="24">
        <v>186.3</v>
      </c>
      <c r="CI7" s="24">
        <v>188.38</v>
      </c>
      <c r="CJ7" s="24">
        <v>224.31</v>
      </c>
      <c r="CK7" s="24">
        <v>223.48</v>
      </c>
      <c r="CL7" s="24">
        <v>138.75</v>
      </c>
      <c r="CM7" s="24">
        <v>41.7</v>
      </c>
      <c r="CN7" s="24">
        <v>41.24</v>
      </c>
      <c r="CO7" s="24">
        <v>39.479999999999997</v>
      </c>
      <c r="CP7" s="24">
        <v>38.24</v>
      </c>
      <c r="CQ7" s="24">
        <v>38.1</v>
      </c>
      <c r="CR7" s="24">
        <v>50.94</v>
      </c>
      <c r="CS7" s="24">
        <v>50.53</v>
      </c>
      <c r="CT7" s="24">
        <v>51.42</v>
      </c>
      <c r="CU7" s="24">
        <v>47.32</v>
      </c>
      <c r="CV7" s="24">
        <v>48.03</v>
      </c>
      <c r="CW7" s="24">
        <v>58.94</v>
      </c>
      <c r="CX7" s="24">
        <v>71.510000000000005</v>
      </c>
      <c r="CY7" s="24">
        <v>72.94</v>
      </c>
      <c r="CZ7" s="24">
        <v>73.77</v>
      </c>
      <c r="DA7" s="24">
        <v>74.510000000000005</v>
      </c>
      <c r="DB7" s="24">
        <v>75.41</v>
      </c>
      <c r="DC7" s="24">
        <v>82.55</v>
      </c>
      <c r="DD7" s="24">
        <v>82.08</v>
      </c>
      <c r="DE7" s="24">
        <v>81.34</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0.14000000000000001</v>
      </c>
      <c r="EM7" s="24">
        <v>0.09</v>
      </c>
      <c r="EN7" s="24">
        <v>0.1</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 久美子</cp:lastModifiedBy>
  <dcterms:created xsi:type="dcterms:W3CDTF">2025-01-24T07:27:40Z</dcterms:created>
  <dcterms:modified xsi:type="dcterms:W3CDTF">2025-01-28T02:52:52Z</dcterms:modified>
  <cp:category/>
</cp:coreProperties>
</file>