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L03483fs001\各課共有\01総務課\700　財政管財室\財政\【C1】財政\３財政調査報告\財政報告関係文書\財政状況資料集\R6年度分の作成提出\04_公表\01_当初\"/>
    </mc:Choice>
  </mc:AlternateContent>
  <xr:revisionPtr revIDLastSave="0" documentId="13_ncr:1_{7D83984E-C047-4042-8BF5-3A9ADE80263E}" xr6:coauthVersionLast="47" xr6:coauthVersionMax="47" xr10:uidLastSave="{00000000-0000-0000-0000-000000000000}"/>
  <bookViews>
    <workbookView xWindow="-108" yWindow="-108" windowWidth="23256" windowHeight="1245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C38" i="10"/>
  <c r="CO37" i="10"/>
  <c r="BE37" i="10"/>
  <c r="AM37" i="10"/>
  <c r="C37" i="10"/>
  <c r="CO36" i="10"/>
  <c r="BE36" i="10"/>
  <c r="AM36" i="10"/>
  <c r="C36" i="10"/>
  <c r="BE35" i="10"/>
  <c r="C35" i="10"/>
  <c r="CO34" i="10"/>
  <c r="CO35" i="10" s="1"/>
  <c r="BW34" i="10"/>
  <c r="BW35" i="10" s="1"/>
  <c r="BW36" i="10" s="1"/>
  <c r="BW37" i="10" s="1"/>
  <c r="BW38" i="10" s="1"/>
  <c r="C34" i="10"/>
  <c r="U34" i="10" l="1"/>
  <c r="U35" i="10" s="1"/>
  <c r="U36" i="10" s="1"/>
  <c r="U37" i="10" s="1"/>
  <c r="U38" i="10" s="1"/>
  <c r="AM34" i="10" s="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<sst xmlns="http://schemas.openxmlformats.org/spreadsheetml/2006/main" count="1080" uniqueCount="563">
  <si>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</si>
  <si>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</si>
  <si>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</si>
  <si>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</si>
  <si>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</si>
  <si>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</si>
  <si>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</si>
  <si>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</si>
  <si>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</si>
  <si>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</si>
  <si>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</si>
  <si>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</si>
  <si>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</si>
  <si>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</si>
  <si>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</si>
  <si>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</si>
  <si>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</si>
  <si>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</si>
  <si>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</si>
  <si>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</si>
  <si>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</si>
  <si>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</si>
  <si>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</si>
  <si>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</si>
  <si>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</si>
  <si>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</si>
  <si>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</si>
  <si>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</si>
  <si>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</si>
  <si>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</si>
  <si>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</si>
  <si>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</si>
  <si>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</si>
  <si>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</si>
  <si>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</si>
  <si>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</si>
  <si>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</si>
  <si>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</si>
  <si>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</si>
  <si>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</si>
  <si>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</si>
  <si>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</si>
  <si>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</si>
  <si>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</si>
  <si>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</si>
  <si>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</si>
  <si>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</si>
  <si>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</si>
  <si>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</si>
  <si>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</si>
  <si>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</si>
  <si>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</si>
  <si>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</si>
  <si>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</si>
  <si>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</si>
  <si>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</si>
  <si>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</si>
  <si>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</si>
  <si>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</si>
  <si>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</si>
  <si>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</si>
  <si>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</si>
  <si>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</si>
  <si>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</si>
  <si>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</si>
  <si>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</si>
  <si>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</si>
  <si>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</si>
  <si>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</si>
  <si>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</si>
  <si>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</si>
  <si>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</si>
  <si>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</si>
  <si>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</si>
  <si>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</si>
  <si>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</si>
  <si>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</si>
  <si>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</si>
  <si>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</si>
  <si>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</si>
  <si>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</si>
  <si>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</si>
  <si>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</si>
  <si>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</si>
  <si>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</si>
  <si>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</si>
  <si>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</si>
  <si>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</si>
  <si>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</si>
  <si>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</si>
  <si>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</si>
  <si>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</si>
  <si>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</si>
  <si>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</si>
  <si>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</si>
  <si>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</si>
  <si>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</si>
  <si>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</si>
  <si>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</si>
  <si>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</si>
  <si>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</si>
  <si>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</si>
  <si>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</si>
  <si>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</si>
  <si>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</si>
  <si>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</si>
  <si>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</si>
  <si>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</si>
  <si>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</si>
  <si>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</si>
  <si>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</si>
  <si>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</si>
  <si>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</si>
  <si>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</si>
  <si>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</si>
  <si>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</si>
  <si>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</si>
  <si>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</si>
  <si>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</si>
  <si>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</si>
  <si>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</si>
  <si>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</si>
  <si>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</si>
  <si>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</si>
  <si>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</si>
  <si>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</si>
  <si>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</si>
  <si>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</si>
  <si>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</si>
  <si>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</si>
  <si>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</si>
  <si>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</si>
  <si>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</si>
  <si>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</si>
  <si>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</si>
  <si>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</si>
  <si>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</si>
  <si>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</si>
  <si>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</si>
  <si>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</si>
  <si>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</si>
  <si>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</si>
  <si>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</si>
  <si>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</si>
  <si>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</si>
  <si>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</si>
  <si>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</si>
  <si>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</si>
  <si>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</si>
  <si>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</si>
  <si>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</si>
  <si>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</si>
  <si>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</si>
  <si>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</si>
  <si>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</si>
  <si>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</si>
  <si>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</si>
  <si>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</si>
  <si>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</si>
  <si>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</si>
  <si>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</si>
  <si>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</si>
  <si>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</si>
  <si>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</si>
  <si>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</si>
  <si>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</si>
  <si>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</si>
  <si>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</si>
  <si>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</si>
  <si>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</si>
  <si>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</si>
  <si>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</si>
  <si>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</si>
  <si>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</si>
  <si>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</si>
  <si>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</si>
  <si>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</si>
  <si>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</si>
  <si>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</si>
  <si>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</si>
  <si>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</si>
  <si>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</si>
  <si>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</si>
  <si>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</si>
  <si>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</si>
  <si>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</si>
  <si>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</si>
  <si>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</si>
  <si>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</si>
  <si>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</si>
  <si>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</si>
  <si>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</si>
  <si>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</si>
  <si>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</si>
  <si>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</si>
  <si>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</si>
  <si>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</si>
  <si>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</si>
  <si>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</si>
  <si>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</si>
  <si>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</si>
  <si>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</si>
  <si>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</si>
  <si>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岩手県岩泉町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</si>
  <si>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</si>
  <si>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</si>
  <si>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</si>
  <si>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</si>
  <si>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</si>
  <si>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</si>
  <si>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</si>
  <si>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</si>
  <si>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</si>
  <si>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</si>
  <si>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</si>
  <si>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</si>
  <si>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</si>
  <si>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</si>
  <si>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</si>
  <si>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</si>
  <si>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</si>
  <si>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</si>
  <si>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</si>
  <si>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</si>
  <si>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</si>
  <si>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</si>
  <si>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</si>
  <si>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</si>
  <si>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</si>
  <si>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</si>
  <si>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</si>
  <si>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</si>
  <si>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</si>
  <si>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</si>
  <si>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</si>
  <si>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</si>
  <si>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</si>
  <si>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</si>
  <si>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</si>
  <si>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</si>
  <si>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</si>
  <si>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</si>
  <si>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</si>
  <si>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</si>
  <si>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</si>
  <si>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</si>
  <si>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</si>
  <si>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</si>
  <si>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</si>
  <si>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</si>
  <si>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</si>
  <si>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</si>
  <si>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</si>
  <si>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</si>
  <si>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</si>
  <si>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</si>
  <si>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</si>
  <si>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</si>
  <si>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</si>
  <si>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</si>
  <si>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</si>
  <si>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</si>
  <si>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</si>
  <si>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</si>
  <si>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</si>
  <si>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</si>
  <si>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</si>
  <si>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</si>
  <si>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</si>
  <si>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</si>
  <si>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</si>
  <si>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</si>
  <si>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</si>
  <si>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</si>
  <si>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</si>
  <si>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</si>
  <si>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</si>
  <si>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</si>
  <si>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</si>
  <si>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</si>
  <si>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</si>
  <si>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</si>
  <si>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</si>
  <si>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</si>
  <si>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</si>
  <si>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</si>
  <si>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</si>
  <si>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</si>
  <si>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</si>
  <si>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</si>
  <si>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</si>
  <si>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</si>
  <si>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</si>
  <si>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</si>
  <si>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</si>
  <si>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</si>
  <si>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</si>
  <si>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</si>
  <si>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</si>
  <si>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</si>
  <si>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</si>
  <si>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</si>
  <si>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</si>
  <si>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</si>
  <si>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</si>
  <si>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</si>
  <si>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</si>
  <si>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</si>
  <si>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</si>
  <si>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</si>
  <si>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</si>
  <si>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</si>
  <si>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</si>
  <si>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</si>
  <si>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</si>
  <si>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</si>
  <si>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</si>
  <si>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</si>
  <si>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</si>
  <si>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</si>
  <si>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</si>
  <si>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</si>
  <si>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</si>
  <si>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</si>
  <si>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</si>
  <si>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</si>
  <si>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</si>
  <si>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</si>
  <si>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</si>
  <si>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</si>
  <si>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</si>
  <si>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</si>
  <si>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</si>
  <si>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</si>
  <si>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</si>
  <si>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</si>
  <si>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</si>
  <si>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</si>
  <si>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</si>
  <si>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</si>
  <si>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</si>
  <si>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</si>
  <si>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</si>
  <si>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</si>
  <si>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</si>
  <si>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</si>
  <si>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</si>
  <si>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</si>
  <si>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</si>
  <si>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</si>
  <si>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</si>
  <si>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</si>
  <si>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</si>
  <si>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</si>
  <si>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岩手県岩泉町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</si>
  <si>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</si>
  <si>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</si>
  <si>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</si>
  <si>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</si>
  <si>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</si>
  <si>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</si>
  <si>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</si>
  <si>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</si>
  <si>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</si>
  <si>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</si>
  <si>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</si>
  <si>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</si>
  <si>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</si>
  <si>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</si>
  <si>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</si>
  <si>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</si>
  <si>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</si>
  <si>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</si>
  <si>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</si>
  <si>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</si>
  <si>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</si>
  <si>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</si>
  <si>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</si>
  <si>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</si>
  <si>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</si>
  <si>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</si>
  <si>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</si>
  <si>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</si>
  <si>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</si>
  <si>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</si>
  <si>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</si>
  <si>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</si>
  <si>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</si>
  <si>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</si>
  <si>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</si>
  <si>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介護保険特別会計（事業勘定）</t>
    <phoneticPr fontId="5"/>
  </si>
  <si>
    <t>介護保険特別会計（サービス事業勘定）</t>
    <phoneticPr fontId="5"/>
  </si>
  <si>
    <t>後期高齢者医療特別会計</t>
    <phoneticPr fontId="5"/>
  </si>
  <si>
    <t>水道事業会計</t>
    <phoneticPr fontId="5"/>
  </si>
  <si>
    <t>法適用企業</t>
    <phoneticPr fontId="5"/>
  </si>
  <si>
    <t>下水道事業会計</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</si>
  <si>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</si>
  <si>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</si>
  <si>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</si>
  <si>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</si>
  <si>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</si>
  <si>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</si>
  <si>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</si>
  <si>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</si>
  <si>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</si>
  <si>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</si>
  <si>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</si>
  <si>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</si>
  <si>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</si>
  <si>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</si>
  <si>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</si>
  <si>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</si>
  <si>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</si>
  <si>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</si>
  <si>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</si>
  <si>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</si>
  <si>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</si>
  <si>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</si>
  <si>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</si>
  <si>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</si>
  <si>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</si>
  <si>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</si>
  <si>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</si>
  <si>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</si>
  <si>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</si>
  <si>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</si>
  <si>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</si>
  <si>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</si>
  <si>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</si>
  <si>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</si>
  <si>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</si>
  <si>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</si>
  <si>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</si>
  <si>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</si>
  <si>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</si>
  <si>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</si>
  <si>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</si>
  <si>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</si>
  <si>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</si>
  <si>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</si>
  <si>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</si>
  <si>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</si>
  <si>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</si>
  <si>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</si>
  <si>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</si>
  <si>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</si>
  <si>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</si>
  <si>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</si>
  <si>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</si>
  <si>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</si>
  <si>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</si>
  <si>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</si>
  <si>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</si>
  <si>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</si>
  <si>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</si>
  <si>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</si>
  <si>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</si>
  <si>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</si>
  <si>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</si>
  <si>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</si>
  <si>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</si>
  <si>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</si>
  <si>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</si>
  <si>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</si>
  <si>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</si>
  <si>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</si>
  <si>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</si>
  <si>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</si>
  <si>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</si>
  <si>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</si>
  <si>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</si>
  <si>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</si>
  <si>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</si>
  <si>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</si>
  <si>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</si>
  <si>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</si>
  <si>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</si>
  <si>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</si>
  <si>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</si>
  <si>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</si>
  <si>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</si>
  <si>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</si>
  <si>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</si>
  <si>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</si>
  <si>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</si>
  <si>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</si>
  <si>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</si>
  <si>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</si>
  <si>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</si>
  <si>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</si>
  <si>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</si>
  <si>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</si>
  <si>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</si>
  <si>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</si>
  <si>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</si>
  <si>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</si>
  <si>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</si>
  <si>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</si>
  <si>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</si>
  <si>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</si>
  <si>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</si>
  <si>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</si>
  <si>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</si>
  <si>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</si>
  <si>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</si>
  <si>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</si>
  <si>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</si>
  <si>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</si>
  <si>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</si>
  <si>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</si>
  <si>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</si>
  <si>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</si>
  <si>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</si>
  <si>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</si>
  <si>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</si>
  <si>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</si>
  <si>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</si>
  <si>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</si>
  <si>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</si>
  <si>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</si>
  <si>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</si>
  <si>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</si>
  <si>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</si>
  <si>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</si>
  <si>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</si>
  <si>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</si>
  <si>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</si>
  <si>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</si>
  <si>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</si>
  <si>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</si>
  <si>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</si>
  <si>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</si>
  <si>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</si>
  <si>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0.72</t>
  </si>
  <si>
    <t>▲ 5.15</t>
  </si>
  <si>
    <t>一般会計</t>
  </si>
  <si>
    <t>水道事業会計</t>
  </si>
  <si>
    <t>下水道事業会計</t>
  </si>
  <si>
    <t>介護保険特別会計（事業勘定）</t>
  </si>
  <si>
    <t>国民健康保険特別会計（事業勘定）</t>
  </si>
  <si>
    <t>観光事業特別会計</t>
  </si>
  <si>
    <t>国民健康保険特別会計（診療施設勘定）</t>
  </si>
  <si>
    <t>後期高齢者医療特別会計</t>
  </si>
  <si>
    <t>その他会計（赤字）</t>
  </si>
  <si>
    <t>その他会計（黒字）</t>
  </si>
  <si>
    <t>R02</t>
    <phoneticPr fontId="5"/>
  </si>
  <si>
    <t>R03</t>
    <phoneticPr fontId="5"/>
  </si>
  <si>
    <t>R04</t>
    <phoneticPr fontId="5"/>
  </si>
  <si>
    <t>R05</t>
    <phoneticPr fontId="5"/>
  </si>
  <si>
    <t>R06</t>
    <phoneticPr fontId="5"/>
  </si>
  <si>
    <t>岩手県市町村総合事務組合（一般会計）</t>
    <rPh sb="0" eb="3">
      <t>イワテケン</t>
    </rPh>
    <rPh sb="3" eb="6">
      <t>シチョウソン</t>
    </rPh>
    <rPh sb="6" eb="12">
      <t>ソウゴウジムクミアイ</t>
    </rPh>
    <rPh sb="13" eb="17">
      <t>イッパンカイケイ</t>
    </rPh>
    <phoneticPr fontId="2"/>
  </si>
  <si>
    <t>岩手県市町村総合事務組合（特別会計）</t>
    <rPh sb="0" eb="3">
      <t>イワテケン</t>
    </rPh>
    <rPh sb="3" eb="6">
      <t>シチョウソン</t>
    </rPh>
    <rPh sb="6" eb="12">
      <t>ソウゴウジムクミアイ</t>
    </rPh>
    <rPh sb="13" eb="15">
      <t>トクベツ</t>
    </rPh>
    <rPh sb="15" eb="17">
      <t>カイケイ</t>
    </rPh>
    <phoneticPr fontId="2"/>
  </si>
  <si>
    <t>宮古地区広域行政組合</t>
    <rPh sb="0" eb="4">
      <t>ミヤコチク</t>
    </rPh>
    <rPh sb="4" eb="10">
      <t>コウイキギョウセイクミアイ</t>
    </rPh>
    <phoneticPr fontId="2"/>
  </si>
  <si>
    <t>岩手県後期高齢者医療広域連合（一般会計）</t>
    <rPh sb="0" eb="3">
      <t>イワテケン</t>
    </rPh>
    <rPh sb="3" eb="8">
      <t>コウキコウレイシャ</t>
    </rPh>
    <rPh sb="8" eb="10">
      <t>イリョウ</t>
    </rPh>
    <rPh sb="10" eb="12">
      <t>コウイキ</t>
    </rPh>
    <rPh sb="12" eb="14">
      <t>レンゴウ</t>
    </rPh>
    <rPh sb="15" eb="19">
      <t>イッパンカイケイ</t>
    </rPh>
    <phoneticPr fontId="2"/>
  </si>
  <si>
    <t>岩手県後期高齢者医療広域連合（特別会計）</t>
    <rPh sb="0" eb="3">
      <t>イワテケン</t>
    </rPh>
    <rPh sb="3" eb="8">
      <t>コウキコウレイシャ</t>
    </rPh>
    <rPh sb="8" eb="10">
      <t>イリョウ</t>
    </rPh>
    <rPh sb="10" eb="12">
      <t>コウイキ</t>
    </rPh>
    <rPh sb="12" eb="14">
      <t>レンゴウ</t>
    </rPh>
    <rPh sb="15" eb="17">
      <t>トクベツ</t>
    </rPh>
    <rPh sb="17" eb="19">
      <t>カイケイ</t>
    </rPh>
    <phoneticPr fontId="2"/>
  </si>
  <si>
    <t>一般社団法人岩泉農業振興公社</t>
    <rPh sb="0" eb="6">
      <t>イッパンシャダンホウジン</t>
    </rPh>
    <rPh sb="6" eb="8">
      <t>イワイズミ</t>
    </rPh>
    <rPh sb="8" eb="14">
      <t>ノウギョウシンコウコウシャ</t>
    </rPh>
    <phoneticPr fontId="2"/>
  </si>
  <si>
    <t>岩泉ホールディングス株式会社</t>
    <rPh sb="0" eb="2">
      <t>イワイズミ</t>
    </rPh>
    <rPh sb="10" eb="14">
      <t>カブシキガイシャ</t>
    </rPh>
    <phoneticPr fontId="2"/>
  </si>
  <si>
    <t>公共施設等整備基金</t>
    <rPh sb="0" eb="4">
      <t>コウキョウシセツ</t>
    </rPh>
    <rPh sb="4" eb="5">
      <t>トウ</t>
    </rPh>
    <rPh sb="5" eb="9">
      <t>セイビキキン</t>
    </rPh>
    <phoneticPr fontId="5"/>
  </si>
  <si>
    <t>高齢者福祉基金</t>
    <rPh sb="0" eb="3">
      <t>コウレイシャ</t>
    </rPh>
    <rPh sb="3" eb="7">
      <t>フクシキキン</t>
    </rPh>
    <phoneticPr fontId="2"/>
  </si>
  <si>
    <t>森林環境譲与税基金</t>
    <rPh sb="0" eb="7">
      <t>シンリンカンキョウジョウヨゼイ</t>
    </rPh>
    <rPh sb="7" eb="9">
      <t>キキン</t>
    </rPh>
    <phoneticPr fontId="2"/>
  </si>
  <si>
    <t>ふるさとづくり基金</t>
    <rPh sb="7" eb="9">
      <t>キキン</t>
    </rPh>
    <phoneticPr fontId="2"/>
  </si>
  <si>
    <t>-</t>
    <phoneticPr fontId="2"/>
  </si>
  <si>
    <t>日本短角種肥育素牛導入資金貸付基金</t>
    <rPh sb="0" eb="2">
      <t>ニホン</t>
    </rPh>
    <rPh sb="2" eb="4">
      <t>タンカク</t>
    </rPh>
    <rPh sb="4" eb="5">
      <t>タネ</t>
    </rPh>
    <rPh sb="5" eb="7">
      <t>ヒイク</t>
    </rPh>
    <rPh sb="7" eb="9">
      <t>モトウシ</t>
    </rPh>
    <rPh sb="9" eb="11">
      <t>ドウニュウ</t>
    </rPh>
    <rPh sb="11" eb="13">
      <t>シキン</t>
    </rPh>
    <rPh sb="13" eb="15">
      <t>カシツケ</t>
    </rPh>
    <rPh sb="15" eb="17">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</si>
</sst>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200194</c:v>
                </c:pt>
                <c:pt idx="1">
                  <c:v>122054</c:v>
                </c:pt>
                <c:pt idx="2">
                  <c:v>111644</c:v>
                </c:pt>
                <c:pt idx="3">
                  <c:v>127917</c:v>
                </c:pt>
                <c:pt idx="4">
                  <c:v>135931</c:v>
                </c:pt>
              </c:numCache>
            </c:numRef>
          </c:val>
          <c:smooth val="0"/>
          <c:extLst>
            <c:ext xmlns:c16="http://schemas.microsoft.com/office/drawing/2014/chart" uri="{C3380CC4-5D6E-409C-BE32-E72D297353CC}">
              <c16:uniqueId val="{00000000-38BC-4DB8-BF88-7C8DF34DBD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182801</c:v>
                </c:pt>
                <c:pt idx="1">
                  <c:v>195137</c:v>
                </c:pt>
                <c:pt idx="2">
                  <c:v>146727</c:v>
                </c:pt>
                <c:pt idx="3">
                  <c:v>163291</c:v>
                </c:pt>
                <c:pt idx="4">
                  <c:v>243939</c:v>
                </c:pt>
              </c:numCache>
            </c:numRef>
          </c:val>
          <c:smooth val="0"/>
          <c:extLst>
            <c:ext xmlns:c16="http://schemas.microsoft.com/office/drawing/2014/chart" uri="{C3380CC4-5D6E-409C-BE32-E72D297353CC}">
              <c16:uniqueId val="{00000001-38BC-4DB8-BF88-7C8DF34DBD74}"/>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11.19</c:v>
                </c:pt>
                <c:pt idx="1">
                  <c:v>9.8800000000000008</c:v>
                </c:pt>
                <c:pt idx="2">
                  <c:v>10.36</c:v>
                </c:pt>
                <c:pt idx="3">
                  <c:v>13.25</c:v>
                </c:pt>
                <c:pt idx="4">
                  <c:v>8.6300000000000008</c:v>
                </c:pt>
              </c:numCache>
            </c:numRef>
          </c:val>
          <c:extLst>
            <c:ext xmlns:c16="http://schemas.microsoft.com/office/drawing/2014/chart" uri="{C3380CC4-5D6E-409C-BE32-E72D297353CC}">
              <c16:uniqueId val="{00000000-39ED-440A-8F16-F22E33CDD31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36.65</c:v>
                </c:pt>
                <c:pt idx="1">
                  <c:v>35.39</c:v>
                </c:pt>
                <c:pt idx="2">
                  <c:v>40.85</c:v>
                </c:pt>
                <c:pt idx="3">
                  <c:v>38.35</c:v>
                </c:pt>
                <c:pt idx="4">
                  <c:v>37.11</c:v>
                </c:pt>
              </c:numCache>
            </c:numRef>
          </c:val>
          <c:extLst>
            <c:ext xmlns:c16="http://schemas.microsoft.com/office/drawing/2014/chart" uri="{C3380CC4-5D6E-409C-BE32-E72D297353CC}">
              <c16:uniqueId val="{00000001-39ED-440A-8F16-F22E33CDD31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c:v>
                </c:pt>
                <c:pt idx="1">
                  <c:v>0.3</c:v>
                </c:pt>
                <c:pt idx="2">
                  <c:v>5.36</c:v>
                </c:pt>
                <c:pt idx="3">
                  <c:v>-0.72</c:v>
                </c:pt>
                <c:pt idx="4">
                  <c:v>-5.15</c:v>
                </c:pt>
              </c:numCache>
            </c:numRef>
          </c:val>
          <c:smooth val="0"/>
          <c:extLst>
            <c:ext xmlns:c16="http://schemas.microsoft.com/office/drawing/2014/chart" uri="{C3380CC4-5D6E-409C-BE32-E72D297353CC}">
              <c16:uniqueId val="{00000002-39ED-440A-8F16-F22E33CDD31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0.18</c:v>
                </c:pt>
                <c:pt idx="2">
                  <c:v>#N/A</c:v>
                </c:pt>
                <c:pt idx="3">
                  <c:v>0.13</c:v>
                </c:pt>
                <c:pt idx="4">
                  <c:v>#N/A</c:v>
                </c:pt>
                <c:pt idx="5">
                  <c:v>0.1</c:v>
                </c:pt>
                <c:pt idx="6">
                  <c:v>#N/A</c:v>
                </c:pt>
                <c:pt idx="7">
                  <c:v>2.5</c:v>
                </c:pt>
                <c:pt idx="8">
                  <c:v>#N/A</c:v>
                </c:pt>
                <c:pt idx="9">
                  <c:v>0.01</c:v>
                </c:pt>
              </c:numCache>
            </c:numRef>
          </c:val>
          <c:extLst>
            <c:ext xmlns:c16="http://schemas.microsoft.com/office/drawing/2014/chart" uri="{C3380CC4-5D6E-409C-BE32-E72D297353CC}">
              <c16:uniqueId val="{00000000-EB82-4FDC-98F6-F168F25337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B82-4FDC-98F6-F168F253376B}"/>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0.05</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EB82-4FDC-98F6-F168F253376B}"/>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0.09</c:v>
                </c:pt>
                <c:pt idx="2">
                  <c:v>#N/A</c:v>
                </c:pt>
                <c:pt idx="3">
                  <c:v>0.08</c:v>
                </c:pt>
                <c:pt idx="4">
                  <c:v>#N/A</c:v>
                </c:pt>
                <c:pt idx="5">
                  <c:v>0</c:v>
                </c:pt>
                <c:pt idx="6">
                  <c:v>#N/A</c:v>
                </c:pt>
                <c:pt idx="7">
                  <c:v>0.06</c:v>
                </c:pt>
                <c:pt idx="8">
                  <c:v>#N/A</c:v>
                </c:pt>
                <c:pt idx="9">
                  <c:v>0.05</c:v>
                </c:pt>
              </c:numCache>
            </c:numRef>
          </c:val>
          <c:extLst>
            <c:ext xmlns:c16="http://schemas.microsoft.com/office/drawing/2014/chart" uri="{C3380CC4-5D6E-409C-BE32-E72D297353CC}">
              <c16:uniqueId val="{00000003-EB82-4FDC-98F6-F168F253376B}"/>
            </c:ext>
          </c:extLst>
        </c:ser>
        <c:ser>
          <c:idx val="4"/>
          <c:order val="4"/>
          <c:tx>
            <c:strRef>
              <c:f>データシート!$A$31</c:f>
              <c:strCache>
                <c:ptCount val="1"/>
                <c:pt idx="0">
                  <c:v>観光事業特別会計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0.3</c:v>
                </c:pt>
                <c:pt idx="2">
                  <c:v>#N/A</c:v>
                </c:pt>
                <c:pt idx="3">
                  <c:v>0.17</c:v>
                </c:pt>
                <c:pt idx="4">
                  <c:v>#N/A</c:v>
                </c:pt>
                <c:pt idx="5">
                  <c:v>0.12</c:v>
                </c:pt>
                <c:pt idx="6">
                  <c:v>#N/A</c:v>
                </c:pt>
                <c:pt idx="7">
                  <c:v>0.17</c:v>
                </c:pt>
                <c:pt idx="8">
                  <c:v>#N/A</c:v>
                </c:pt>
                <c:pt idx="9">
                  <c:v>0.13</c:v>
                </c:pt>
              </c:numCache>
            </c:numRef>
          </c:val>
          <c:extLst>
            <c:ext xmlns:c16="http://schemas.microsoft.com/office/drawing/2014/chart" uri="{C3380CC4-5D6E-409C-BE32-E72D297353CC}">
              <c16:uniqueId val="{00000004-EB82-4FDC-98F6-F168F253376B}"/>
            </c:ext>
          </c:extLst>
        </c:ser>
        <c:ser>
          <c:idx val="5"/>
          <c:order val="5"/>
          <c:tx>
            <c:strRef>
              <c:f>データシート!$A$32</c:f>
              <c:strCache>
                <c:ptCount val="1"/>
                <c:pt idx="0">
                  <c:v>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0.37</c:v>
                </c:pt>
                <c:pt idx="2">
                  <c:v>#N/A</c:v>
                </c:pt>
                <c:pt idx="3">
                  <c:v>0.6</c:v>
                </c:pt>
                <c:pt idx="4">
                  <c:v>#N/A</c:v>
                </c:pt>
                <c:pt idx="5">
                  <c:v>0.46</c:v>
                </c:pt>
                <c:pt idx="6">
                  <c:v>#N/A</c:v>
                </c:pt>
                <c:pt idx="7">
                  <c:v>0.52</c:v>
                </c:pt>
                <c:pt idx="8">
                  <c:v>#N/A</c:v>
                </c:pt>
                <c:pt idx="9">
                  <c:v>0.38</c:v>
                </c:pt>
              </c:numCache>
            </c:numRef>
          </c:val>
          <c:extLst>
            <c:ext xmlns:c16="http://schemas.microsoft.com/office/drawing/2014/chart" uri="{C3380CC4-5D6E-409C-BE32-E72D297353CC}">
              <c16:uniqueId val="{00000005-EB82-4FDC-98F6-F168F253376B}"/>
            </c:ext>
          </c:extLst>
        </c:ser>
        <c:ser>
          <c:idx val="6"/>
          <c:order val="6"/>
          <c:tx>
            <c:strRef>
              <c:f>データシート!$A$33</c:f>
              <c:strCache>
                <c:ptCount val="1"/>
                <c:pt idx="0">
                  <c:v>介護保険特別会計（事業勘定）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0.89</c:v>
                </c:pt>
                <c:pt idx="2">
                  <c:v>#N/A</c:v>
                </c:pt>
                <c:pt idx="3">
                  <c:v>1</c:v>
                </c:pt>
                <c:pt idx="4">
                  <c:v>#N/A</c:v>
                </c:pt>
                <c:pt idx="5">
                  <c:v>1.18</c:v>
                </c:pt>
                <c:pt idx="6">
                  <c:v>#N/A</c:v>
                </c:pt>
                <c:pt idx="7">
                  <c:v>1.81</c:v>
                </c:pt>
                <c:pt idx="8">
                  <c:v>#N/A</c:v>
                </c:pt>
                <c:pt idx="9">
                  <c:v>1.35</c:v>
                </c:pt>
              </c:numCache>
            </c:numRef>
          </c:val>
          <c:extLst>
            <c:ext xmlns:c16="http://schemas.microsoft.com/office/drawing/2014/chart" uri="{C3380CC4-5D6E-409C-BE32-E72D297353CC}">
              <c16:uniqueId val="{00000006-EB82-4FDC-98F6-F168F253376B}"/>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2.4</c:v>
                </c:pt>
              </c:numCache>
            </c:numRef>
          </c:val>
          <c:extLst>
            <c:ext xmlns:c16="http://schemas.microsoft.com/office/drawing/2014/chart" uri="{C3380CC4-5D6E-409C-BE32-E72D297353CC}">
              <c16:uniqueId val="{00000007-EB82-4FDC-98F6-F168F253376B}"/>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4.7</c:v>
                </c:pt>
                <c:pt idx="2">
                  <c:v>#N/A</c:v>
                </c:pt>
                <c:pt idx="3">
                  <c:v>4.21</c:v>
                </c:pt>
                <c:pt idx="4">
                  <c:v>#N/A</c:v>
                </c:pt>
                <c:pt idx="5">
                  <c:v>4.09</c:v>
                </c:pt>
                <c:pt idx="6">
                  <c:v>#N/A</c:v>
                </c:pt>
                <c:pt idx="7">
                  <c:v>4.7699999999999996</c:v>
                </c:pt>
                <c:pt idx="8">
                  <c:v>#N/A</c:v>
                </c:pt>
                <c:pt idx="9">
                  <c:v>4.68</c:v>
                </c:pt>
              </c:numCache>
            </c:numRef>
          </c:val>
          <c:extLst>
            <c:ext xmlns:c16="http://schemas.microsoft.com/office/drawing/2014/chart" uri="{C3380CC4-5D6E-409C-BE32-E72D297353CC}">
              <c16:uniqueId val="{00000008-EB82-4FDC-98F6-F168F25337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11.19</c:v>
                </c:pt>
                <c:pt idx="2">
                  <c:v>#N/A</c:v>
                </c:pt>
                <c:pt idx="3">
                  <c:v>9.8699999999999992</c:v>
                </c:pt>
                <c:pt idx="4">
                  <c:v>#N/A</c:v>
                </c:pt>
                <c:pt idx="5">
                  <c:v>10.35</c:v>
                </c:pt>
                <c:pt idx="6">
                  <c:v>#N/A</c:v>
                </c:pt>
                <c:pt idx="7">
                  <c:v>13.24</c:v>
                </c:pt>
                <c:pt idx="8">
                  <c:v>#N/A</c:v>
                </c:pt>
                <c:pt idx="9">
                  <c:v>8.6199999999999992</c:v>
                </c:pt>
              </c:numCache>
            </c:numRef>
          </c:val>
          <c:extLst>
            <c:ext xmlns:c16="http://schemas.microsoft.com/office/drawing/2014/chart" uri="{C3380CC4-5D6E-409C-BE32-E72D297353CC}">
              <c16:uniqueId val="{00000009-EB82-4FDC-98F6-F168F25337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1455</c:v>
                </c:pt>
                <c:pt idx="5">
                  <c:v>1488</c:v>
                </c:pt>
                <c:pt idx="8">
                  <c:v>1568</c:v>
                </c:pt>
                <c:pt idx="11">
                  <c:v>1562</c:v>
                </c:pt>
                <c:pt idx="14">
                  <c:v>1449</c:v>
                </c:pt>
              </c:numCache>
            </c:numRef>
          </c:val>
          <c:extLst>
            <c:ext xmlns:c16="http://schemas.microsoft.com/office/drawing/2014/chart" uri="{C3380CC4-5D6E-409C-BE32-E72D297353CC}">
              <c16:uniqueId val="{00000000-A0A3-446F-8BBF-DEFD9B3D4AB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0A3-446F-8BBF-DEFD9B3D4AB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37</c:v>
                </c:pt>
                <c:pt idx="3">
                  <c:v>40</c:v>
                </c:pt>
                <c:pt idx="6">
                  <c:v>41</c:v>
                </c:pt>
                <c:pt idx="9">
                  <c:v>35</c:v>
                </c:pt>
                <c:pt idx="12">
                  <c:v>30</c:v>
                </c:pt>
              </c:numCache>
            </c:numRef>
          </c:val>
          <c:extLst>
            <c:ext xmlns:c16="http://schemas.microsoft.com/office/drawing/2014/chart" uri="{C3380CC4-5D6E-409C-BE32-E72D297353CC}">
              <c16:uniqueId val="{00000002-A0A3-446F-8BBF-DEFD9B3D4AB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3</c:v>
                </c:pt>
                <c:pt idx="6">
                  <c:v>3</c:v>
                </c:pt>
                <c:pt idx="9">
                  <c:v>2</c:v>
                </c:pt>
                <c:pt idx="12">
                  <c:v>1</c:v>
                </c:pt>
              </c:numCache>
            </c:numRef>
          </c:val>
          <c:extLst>
            <c:ext xmlns:c16="http://schemas.microsoft.com/office/drawing/2014/chart" uri="{C3380CC4-5D6E-409C-BE32-E72D297353CC}">
              <c16:uniqueId val="{00000003-A0A3-446F-8BBF-DEFD9B3D4AB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233</c:v>
                </c:pt>
                <c:pt idx="3">
                  <c:v>234</c:v>
                </c:pt>
                <c:pt idx="6">
                  <c:v>232</c:v>
                </c:pt>
                <c:pt idx="9">
                  <c:v>248</c:v>
                </c:pt>
                <c:pt idx="12">
                  <c:v>172</c:v>
                </c:pt>
              </c:numCache>
            </c:numRef>
          </c:val>
          <c:extLst>
            <c:ext xmlns:c16="http://schemas.microsoft.com/office/drawing/2014/chart" uri="{C3380CC4-5D6E-409C-BE32-E72D297353CC}">
              <c16:uniqueId val="{00000004-A0A3-446F-8BBF-DEFD9B3D4AB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0A3-446F-8BBF-DEFD9B3D4AB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0A3-446F-8BBF-DEFD9B3D4AB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1859</c:v>
                </c:pt>
                <c:pt idx="3">
                  <c:v>1843</c:v>
                </c:pt>
                <c:pt idx="6">
                  <c:v>1893</c:v>
                </c:pt>
                <c:pt idx="9">
                  <c:v>1913</c:v>
                </c:pt>
                <c:pt idx="12">
                  <c:v>1762</c:v>
                </c:pt>
              </c:numCache>
            </c:numRef>
          </c:val>
          <c:extLst>
            <c:ext xmlns:c16="http://schemas.microsoft.com/office/drawing/2014/chart" uri="{C3380CC4-5D6E-409C-BE32-E72D297353CC}">
              <c16:uniqueId val="{00000007-A0A3-446F-8BBF-DEFD9B3D4AB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677</c:v>
                </c:pt>
                <c:pt idx="2">
                  <c:v>#N/A</c:v>
                </c:pt>
                <c:pt idx="3">
                  <c:v>#N/A</c:v>
                </c:pt>
                <c:pt idx="4">
                  <c:v>632</c:v>
                </c:pt>
                <c:pt idx="5">
                  <c:v>#N/A</c:v>
                </c:pt>
                <c:pt idx="6">
                  <c:v>#N/A</c:v>
                </c:pt>
                <c:pt idx="7">
                  <c:v>601</c:v>
                </c:pt>
                <c:pt idx="8">
                  <c:v>#N/A</c:v>
                </c:pt>
                <c:pt idx="9">
                  <c:v>#N/A</c:v>
                </c:pt>
                <c:pt idx="10">
                  <c:v>636</c:v>
                </c:pt>
                <c:pt idx="11">
                  <c:v>#N/A</c:v>
                </c:pt>
                <c:pt idx="12">
                  <c:v>#N/A</c:v>
                </c:pt>
                <c:pt idx="13">
                  <c:v>516</c:v>
                </c:pt>
                <c:pt idx="14">
                  <c:v>#N/A</c:v>
                </c:pt>
              </c:numCache>
            </c:numRef>
          </c:val>
          <c:smooth val="0"/>
          <c:extLst>
            <c:ext xmlns:c16="http://schemas.microsoft.com/office/drawing/2014/chart" uri="{C3380CC4-5D6E-409C-BE32-E72D297353CC}">
              <c16:uniqueId val="{00000008-A0A3-446F-8BBF-DEFD9B3D4AB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12347</c:v>
                </c:pt>
                <c:pt idx="5">
                  <c:v>11670</c:v>
                </c:pt>
                <c:pt idx="8">
                  <c:v>10666</c:v>
                </c:pt>
                <c:pt idx="11">
                  <c:v>10244</c:v>
                </c:pt>
                <c:pt idx="14">
                  <c:v>9501</c:v>
                </c:pt>
              </c:numCache>
            </c:numRef>
          </c:val>
          <c:extLst>
            <c:ext xmlns:c16="http://schemas.microsoft.com/office/drawing/2014/chart" uri="{C3380CC4-5D6E-409C-BE32-E72D297353CC}">
              <c16:uniqueId val="{00000000-E5C6-47C3-8CC3-BECE8398223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42</c:v>
                </c:pt>
                <c:pt idx="5">
                  <c:v>69</c:v>
                </c:pt>
                <c:pt idx="8">
                  <c:v>60</c:v>
                </c:pt>
                <c:pt idx="11">
                  <c:v>50</c:v>
                </c:pt>
                <c:pt idx="14">
                  <c:v>40</c:v>
                </c:pt>
              </c:numCache>
            </c:numRef>
          </c:val>
          <c:extLst>
            <c:ext xmlns:c16="http://schemas.microsoft.com/office/drawing/2014/chart" uri="{C3380CC4-5D6E-409C-BE32-E72D297353CC}">
              <c16:uniqueId val="{00000001-E5C6-47C3-8CC3-BECE8398223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6274</c:v>
                </c:pt>
                <c:pt idx="5">
                  <c:v>6956</c:v>
                </c:pt>
                <c:pt idx="8">
                  <c:v>7351</c:v>
                </c:pt>
                <c:pt idx="11">
                  <c:v>7122</c:v>
                </c:pt>
                <c:pt idx="14">
                  <c:v>7753</c:v>
                </c:pt>
              </c:numCache>
            </c:numRef>
          </c:val>
          <c:extLst>
            <c:ext xmlns:c16="http://schemas.microsoft.com/office/drawing/2014/chart" uri="{C3380CC4-5D6E-409C-BE32-E72D297353CC}">
              <c16:uniqueId val="{00000002-E5C6-47C3-8CC3-BECE8398223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5C6-47C3-8CC3-BECE8398223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5C6-47C3-8CC3-BECE8398223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5C6-47C3-8CC3-BECE8398223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983</c:v>
                </c:pt>
                <c:pt idx="3">
                  <c:v>951</c:v>
                </c:pt>
                <c:pt idx="6">
                  <c:v>996</c:v>
                </c:pt>
                <c:pt idx="9">
                  <c:v>974</c:v>
                </c:pt>
                <c:pt idx="12">
                  <c:v>1004</c:v>
                </c:pt>
              </c:numCache>
            </c:numRef>
          </c:val>
          <c:extLst>
            <c:ext xmlns:c16="http://schemas.microsoft.com/office/drawing/2014/chart" uri="{C3380CC4-5D6E-409C-BE32-E72D297353CC}">
              <c16:uniqueId val="{00000006-E5C6-47C3-8CC3-BECE8398223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9</c:v>
                </c:pt>
                <c:pt idx="3">
                  <c:v>7</c:v>
                </c:pt>
                <c:pt idx="6">
                  <c:v>4</c:v>
                </c:pt>
                <c:pt idx="9">
                  <c:v>2</c:v>
                </c:pt>
                <c:pt idx="12">
                  <c:v>1</c:v>
                </c:pt>
              </c:numCache>
            </c:numRef>
          </c:val>
          <c:extLst>
            <c:ext xmlns:c16="http://schemas.microsoft.com/office/drawing/2014/chart" uri="{C3380CC4-5D6E-409C-BE32-E72D297353CC}">
              <c16:uniqueId val="{00000007-E5C6-47C3-8CC3-BECE8398223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1395</c:v>
                </c:pt>
                <c:pt idx="3">
                  <c:v>1265</c:v>
                </c:pt>
                <c:pt idx="6">
                  <c:v>1182</c:v>
                </c:pt>
                <c:pt idx="9">
                  <c:v>1065</c:v>
                </c:pt>
                <c:pt idx="12">
                  <c:v>1129</c:v>
                </c:pt>
              </c:numCache>
            </c:numRef>
          </c:val>
          <c:extLst>
            <c:ext xmlns:c16="http://schemas.microsoft.com/office/drawing/2014/chart" uri="{C3380CC4-5D6E-409C-BE32-E72D297353CC}">
              <c16:uniqueId val="{00000008-E5C6-47C3-8CC3-BECE8398223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236</c:v>
                </c:pt>
                <c:pt idx="3">
                  <c:v>147</c:v>
                </c:pt>
                <c:pt idx="6">
                  <c:v>125</c:v>
                </c:pt>
                <c:pt idx="9">
                  <c:v>104</c:v>
                </c:pt>
                <c:pt idx="12">
                  <c:v>82</c:v>
                </c:pt>
              </c:numCache>
            </c:numRef>
          </c:val>
          <c:extLst>
            <c:ext xmlns:c16="http://schemas.microsoft.com/office/drawing/2014/chart" uri="{C3380CC4-5D6E-409C-BE32-E72D297353CC}">
              <c16:uniqueId val="{00000009-E5C6-47C3-8CC3-BECE8398223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14551</c:v>
                </c:pt>
                <c:pt idx="3">
                  <c:v>13780</c:v>
                </c:pt>
                <c:pt idx="6">
                  <c:v>12742</c:v>
                </c:pt>
                <c:pt idx="9">
                  <c:v>11756</c:v>
                </c:pt>
                <c:pt idx="12">
                  <c:v>11282</c:v>
                </c:pt>
              </c:numCache>
            </c:numRef>
          </c:val>
          <c:extLst>
            <c:ext xmlns:c16="http://schemas.microsoft.com/office/drawing/2014/chart" uri="{C3380CC4-5D6E-409C-BE32-E72D297353CC}">
              <c16:uniqueId val="{0000000A-E5C6-47C3-8CC3-BECE8398223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5C6-47C3-8CC3-BECE8398223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2564</c:v>
                </c:pt>
                <c:pt idx="1">
                  <c:v>2356</c:v>
                </c:pt>
                <c:pt idx="2">
                  <c:v>2312</c:v>
                </c:pt>
              </c:numCache>
            </c:numRef>
          </c:val>
          <c:extLst>
            <c:ext xmlns:c16="http://schemas.microsoft.com/office/drawing/2014/chart" uri="{C3380CC4-5D6E-409C-BE32-E72D297353CC}">
              <c16:uniqueId val="{00000000-8A41-4413-A6C3-D58B52FBCF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2742</c:v>
                </c:pt>
                <c:pt idx="1">
                  <c:v>2374</c:v>
                </c:pt>
                <c:pt idx="2">
                  <c:v>2374</c:v>
                </c:pt>
              </c:numCache>
            </c:numRef>
          </c:val>
          <c:extLst>
            <c:ext xmlns:c16="http://schemas.microsoft.com/office/drawing/2014/chart" uri="{C3380CC4-5D6E-409C-BE32-E72D297353CC}">
              <c16:uniqueId val="{00000001-8A41-4413-A6C3-D58B52FBCF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1618</c:v>
                </c:pt>
                <c:pt idx="1">
                  <c:v>1929</c:v>
                </c:pt>
                <c:pt idx="2">
                  <c:v>2603</c:v>
                </c:pt>
              </c:numCache>
            </c:numRef>
          </c:val>
          <c:extLst>
            <c:ext xmlns:c16="http://schemas.microsoft.com/office/drawing/2014/chart" uri="{C3380CC4-5D6E-409C-BE32-E72D297353CC}">
              <c16:uniqueId val="{00000002-8A41-4413-A6C3-D58B52FBCFE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元利償還金は、過疎対策事業債の一部が償還完了したことにより、前年度から</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151</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算入公債費等は、算入期間の終了や特定財源の減少により、</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113</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実質公債費比率の分子は、元利償還金等の減少、算入公債費等の減少により差引で対前年度</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120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百万円の減少となった。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次年度以降も同水準で推移する見込みである。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将来負担比率の分子は、将来負担額が充当可能財源等を下回ったため、令和６年度においてもマイナスとなった。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一般会計等に係る地方債の現在高は、令和２年以降では減少傾向にはあるものの、通常事業の借入に加え、平成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年台風第</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号災害による災害復旧事業債の借入により、引き続き高水準での推移となる。今後は、地方債の発行を抑制するとともに、現先金の計画的な積立を行う必要がある。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財政調整基金は取り崩しを行った一方で、複合施設建設事業費に充てるため、公共施設等整備基金を</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百万円積み立てたため、基金全体では、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百万円の増加となった。　　</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年台風第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号災害で借り入れた地方債及び平成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年度までに行った大型事業の償還が始まっていることから、減債基金を取り崩す予定としている。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新規の施設整備を行っていることから、公共施設整備等基金を取り崩す予定としている。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・公共施設等整備基金：町が行う公共施設その他の施設の整備に充てるもの。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・高齢者福祉基金：高齢化社会に対応した施策を推進し、高齢者福祉の増進に資する事業に充てるもの。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・日本短角種肥育素牛導入資金貸付基金：日本短角種の肥育素牛を導入する資金の貸付を行う事業に充てるもの。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・森林環境譲与税基金：森林整備及びその促進に関する費用に充てるもの。</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・ふるさとづくり基金：自ら考え自ら行う地域づくり事業の実施</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・公共施設等整備基金：複合施設建設事業費に充てるため、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652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・高齢者福祉基金：事業の実施に伴い、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・日本短角種肥育素牛導入資金貸付基金：貸付額が返還額を上回ったため、取り崩しをしたことによる減少。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・森林環境譲与税基金：事業の実施に伴い、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百万円の取り崩しを行った一方、</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80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百万円を積み立てたことによる増加。</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・ふるさとづくり基金：事業の実施に伴い、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百万円取り崩しを行った一方、翌年度実施事業に充てるため、</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百万円を積み立てたことによる増加。</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・公共施設等整備基金：新規の施設整備を行っていることから、計画的に取り崩しを行う予定である。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・高齢者福祉基金：高齢者福祉の増進のため、計画的に取り崩しを行う予定である。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・日本短角種肥育素牛導入資金貸付基金：畜産事業者への貸付予定がなくなることから、令和７年度に基金を廃止する。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・森林環境譲与税基金：事業規模の拡大により、取り崩し額も増加する予定である。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・ふるさとづくり基金：皆減となるまで取崩し、地域づくり事業に充当する予定である。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災害発生に伴う復旧対応のため取り崩しを行い、令和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年度末残高は、昨年度から</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2,312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％程度となるよう努める。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また、予算編成及び予算執行（社会情勢等を含む。）の状況を鑑み、適宜基金を活用していくこととしている。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償還のため取り崩しをした一方で、積み立ても行ったため、令和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年度末残高は、昨年度と同程度となった。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年台風第</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号災害等で借入した地方債及び平成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年度から平成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年度までに行った大型事業の地方債の償還が始まっており、令和</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が償還のピークであった。今後は緩やかに減少傾向となる見込であるが、大型事業が予定されていることから、数年後には再び増加傾向に転じる見込みであることから、適宜、基金を活用して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7,843
7,770
992.36
12,353,253
11,736,270
537,552
6,229,075
11,281,974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人口の減少や全国平均を上回る高齢化率（令和６年末</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47.29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％）に加え、町内に中心となる産業がないこと等により、財政基盤が弱く、類似団体平均を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ポイント下回っている。経常経費の削減、まちづくり計画に沿った施策の重点的な実施に努め、活力のあるまちづくりを展開しつつ、行政の効率化に努めることにより、財政の健全化を図る。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937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119138</xdr:rowOff>
    </xdr:from>
    <xdr:to>
      <xdr:col>23</xdr:col>
      <xdr:colOff>133350</xdr:colOff>
      <xdr:row>44</xdr:row>
      <xdr:rowOff>119138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6293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37996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238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119138</xdr:rowOff>
    </xdr:from>
    <xdr:to>
      <xdr:col>19</xdr:col>
      <xdr:colOff>133350</xdr:colOff>
      <xdr:row>44</xdr:row>
      <xdr:rowOff>119138</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21469</xdr:rowOff>
    </xdr:from>
    <xdr:to>
      <xdr:col>19</xdr:col>
      <xdr:colOff>184150</xdr:colOff>
      <xdr:row>43</xdr:row>
      <xdr:rowOff>123069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133246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1626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119138</xdr:rowOff>
    </xdr:from>
    <xdr:to>
      <xdr:col>15</xdr:col>
      <xdr:colOff>82550</xdr:colOff>
      <xdr:row>44</xdr:row>
      <xdr:rowOff>119138</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32959</xdr:rowOff>
    </xdr:from>
    <xdr:to>
      <xdr:col>15</xdr:col>
      <xdr:colOff>133350</xdr:colOff>
      <xdr:row>43</xdr:row>
      <xdr:rowOff>134559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144736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174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119138</xdr:rowOff>
    </xdr:from>
    <xdr:to>
      <xdr:col>11</xdr:col>
      <xdr:colOff>31750</xdr:colOff>
      <xdr:row>44</xdr:row>
      <xdr:rowOff>119138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662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21469</xdr:rowOff>
    </xdr:from>
    <xdr:to>
      <xdr:col>11</xdr:col>
      <xdr:colOff>82550</xdr:colOff>
      <xdr:row>43</xdr:row>
      <xdr:rowOff>123069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133246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101902</xdr:rowOff>
    </xdr:from>
    <xdr:to>
      <xdr:col>7</xdr:col>
      <xdr:colOff>31750</xdr:colOff>
      <xdr:row>44</xdr:row>
      <xdr:rowOff>32052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47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42229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68338</xdr:rowOff>
    </xdr:from>
    <xdr:to>
      <xdr:col>23</xdr:col>
      <xdr:colOff>184150</xdr:colOff>
      <xdr:row>44</xdr:row>
      <xdr:rowOff>169938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135665</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08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68338</xdr:rowOff>
    </xdr:from>
    <xdr:to>
      <xdr:col>19</xdr:col>
      <xdr:colOff>184150</xdr:colOff>
      <xdr:row>44</xdr:row>
      <xdr:rowOff>169938</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154715</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9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68338</xdr:rowOff>
    </xdr:from>
    <xdr:to>
      <xdr:col>15</xdr:col>
      <xdr:colOff>133350</xdr:colOff>
      <xdr:row>44</xdr:row>
      <xdr:rowOff>169938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154715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68338</xdr:rowOff>
    </xdr:from>
    <xdr:to>
      <xdr:col>11</xdr:col>
      <xdr:colOff>82550</xdr:colOff>
      <xdr:row>44</xdr:row>
      <xdr:rowOff>169938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154715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68338</xdr:rowOff>
    </xdr:from>
    <xdr:to>
      <xdr:col>7</xdr:col>
      <xdr:colOff>31750</xdr:colOff>
      <xdr:row>44</xdr:row>
      <xdr:rowOff>169938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12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154715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9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ポイント減少した。主因としては、公債費、繰出金が減少し、一方、地方交付税や各種交付金の増加が挙げられる。中でも公債費は、過疎対策事業債の一部が償還完了したことにより前年度比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類似団体平均を上回る状況が続いているため、事業精査により経常経費の削減を図ると同時に財源の確保に努め、財政の弾力性を確保する必要がある。</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66</xdr:row>
      <xdr:rowOff>30269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23381"/>
          <a:ext cx="0" cy="12225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2346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30269</xdr:rowOff>
    </xdr:from>
    <xdr:to>
      <xdr:col>24</xdr:col>
      <xdr:colOff>12700</xdr:colOff>
      <xdr:row>66</xdr:row>
      <xdr:rowOff>30269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4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139488</xdr:rowOff>
    </xdr:from>
    <xdr:to>
      <xdr:col>23</xdr:col>
      <xdr:colOff>133350</xdr:colOff>
      <xdr:row>62</xdr:row>
      <xdr:rowOff>98743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0597938"/>
          <a:ext cx="838200" cy="13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155575</xdr:rowOff>
    </xdr:from>
    <xdr:to>
      <xdr:col>19</xdr:col>
      <xdr:colOff>133350</xdr:colOff>
      <xdr:row>62</xdr:row>
      <xdr:rowOff>98743</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14025"/>
          <a:ext cx="889000" cy="11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30374</xdr:rowOff>
    </xdr:from>
    <xdr:to>
      <xdr:col>19</xdr:col>
      <xdr:colOff>184150</xdr:colOff>
      <xdr:row>61</xdr:row>
      <xdr:rowOff>131974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142151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57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111337</xdr:rowOff>
    </xdr:from>
    <xdr:to>
      <xdr:col>15</xdr:col>
      <xdr:colOff>82550</xdr:colOff>
      <xdr:row>61</xdr:row>
      <xdr:rowOff>155575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69787"/>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6244</xdr:rowOff>
    </xdr:from>
    <xdr:to>
      <xdr:col>15</xdr:col>
      <xdr:colOff>133350</xdr:colOff>
      <xdr:row>61</xdr:row>
      <xdr:rowOff>107844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118021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111337</xdr:rowOff>
    </xdr:from>
    <xdr:to>
      <xdr:col>11</xdr:col>
      <xdr:colOff>31750</xdr:colOff>
      <xdr:row>62</xdr:row>
      <xdr:rowOff>82656</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569787"/>
          <a:ext cx="889000" cy="14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105304</xdr:rowOff>
    </xdr:from>
    <xdr:to>
      <xdr:col>11</xdr:col>
      <xdr:colOff>82550</xdr:colOff>
      <xdr:row>61</xdr:row>
      <xdr:rowOff>35454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45631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28363</xdr:rowOff>
    </xdr:from>
    <xdr:to>
      <xdr:col>7</xdr:col>
      <xdr:colOff>31750</xdr:colOff>
      <xdr:row>61</xdr:row>
      <xdr:rowOff>129963</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140140</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88688</xdr:rowOff>
    </xdr:from>
    <xdr:to>
      <xdr:col>23</xdr:col>
      <xdr:colOff>184150</xdr:colOff>
      <xdr:row>62</xdr:row>
      <xdr:rowOff>18838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54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60765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51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134320</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764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104775</xdr:rowOff>
    </xdr:from>
    <xdr:to>
      <xdr:col>15</xdr:col>
      <xdr:colOff>133350</xdr:colOff>
      <xdr:row>62</xdr:row>
      <xdr:rowOff>34925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6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19702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64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60537</xdr:rowOff>
    </xdr:from>
    <xdr:to>
      <xdr:col>11</xdr:col>
      <xdr:colOff>82550</xdr:colOff>
      <xdr:row>61</xdr:row>
      <xdr:rowOff>162137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146914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60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31856</xdr:rowOff>
    </xdr:from>
    <xdr:to>
      <xdr:col>7</xdr:col>
      <xdr:colOff>31750</xdr:colOff>
      <xdr:row>62</xdr:row>
      <xdr:rowOff>133456</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6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118233</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4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[408,504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人口１人当たり人件費・物件費など決算額は、類似団体平均と比較し、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76,473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円高い状況にある。当町は、広大な面積に集落が点在しており、他団体よりも多くの行政コストを要する状況にあるためである。引き続き、行政コストの削減に努める。</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54832</xdr:rowOff>
    </xdr:from>
    <xdr:to>
      <xdr:col>23</xdr:col>
      <xdr:colOff>133350</xdr:colOff>
      <xdr:row>90</xdr:row>
      <xdr:rowOff>43221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42282"/>
          <a:ext cx="0" cy="15314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15298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4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43221</xdr:rowOff>
    </xdr:from>
    <xdr:to>
      <xdr:col>24</xdr:col>
      <xdr:colOff>12700</xdr:colOff>
      <xdr:row>90</xdr:row>
      <xdr:rowOff>43221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73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141209</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85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54832</xdr:rowOff>
    </xdr:from>
    <xdr:to>
      <xdr:col>24</xdr:col>
      <xdr:colOff>12700</xdr:colOff>
      <xdr:row>81</xdr:row>
      <xdr:rowOff>54832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42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45098</xdr:rowOff>
    </xdr:from>
    <xdr:to>
      <xdr:col>23</xdr:col>
      <xdr:colOff>133350</xdr:colOff>
      <xdr:row>82</xdr:row>
      <xdr:rowOff>70340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103998"/>
          <a:ext cx="838200" cy="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146007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3862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129480</xdr:rowOff>
    </xdr:from>
    <xdr:to>
      <xdr:col>23</xdr:col>
      <xdr:colOff>184150</xdr:colOff>
      <xdr:row>82</xdr:row>
      <xdr:rowOff>59630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0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26684</xdr:rowOff>
    </xdr:from>
    <xdr:to>
      <xdr:col>19</xdr:col>
      <xdr:colOff>133350</xdr:colOff>
      <xdr:row>82</xdr:row>
      <xdr:rowOff>45098</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85584"/>
          <a:ext cx="889000" cy="18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106231</xdr:rowOff>
    </xdr:from>
    <xdr:to>
      <xdr:col>19</xdr:col>
      <xdr:colOff>184150</xdr:colOff>
      <xdr:row>82</xdr:row>
      <xdr:rowOff>36381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46558</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762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19780</xdr:rowOff>
    </xdr:from>
    <xdr:to>
      <xdr:col>15</xdr:col>
      <xdr:colOff>82550</xdr:colOff>
      <xdr:row>82</xdr:row>
      <xdr:rowOff>26684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78680"/>
          <a:ext cx="889000" cy="6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98913</xdr:rowOff>
    </xdr:from>
    <xdr:to>
      <xdr:col>15</xdr:col>
      <xdr:colOff>133350</xdr:colOff>
      <xdr:row>82</xdr:row>
      <xdr:rowOff>29063</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39240</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5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17201</xdr:rowOff>
    </xdr:from>
    <xdr:to>
      <xdr:col>11</xdr:col>
      <xdr:colOff>31750</xdr:colOff>
      <xdr:row>82</xdr:row>
      <xdr:rowOff>19780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76101"/>
          <a:ext cx="8890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85297</xdr:rowOff>
    </xdr:from>
    <xdr:to>
      <xdr:col>11</xdr:col>
      <xdr:colOff>82550</xdr:colOff>
      <xdr:row>82</xdr:row>
      <xdr:rowOff>15447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25624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120886</xdr:rowOff>
    </xdr:from>
    <xdr:to>
      <xdr:col>7</xdr:col>
      <xdr:colOff>31750</xdr:colOff>
      <xdr:row>82</xdr:row>
      <xdr:rowOff>51036</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0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61213</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77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19540</xdr:rowOff>
    </xdr:from>
    <xdr:to>
      <xdr:col>23</xdr:col>
      <xdr:colOff>184150</xdr:colOff>
      <xdr:row>82</xdr:row>
      <xdr:rowOff>121140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7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163067</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5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165748</xdr:rowOff>
    </xdr:from>
    <xdr:to>
      <xdr:col>19</xdr:col>
      <xdr:colOff>184150</xdr:colOff>
      <xdr:row>82</xdr:row>
      <xdr:rowOff>95898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05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80675</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395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147334</xdr:rowOff>
    </xdr:from>
    <xdr:to>
      <xdr:col>15</xdr:col>
      <xdr:colOff>133350</xdr:colOff>
      <xdr:row>82</xdr:row>
      <xdr:rowOff>77484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3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62261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121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140430</xdr:rowOff>
    </xdr:from>
    <xdr:to>
      <xdr:col>11</xdr:col>
      <xdr:colOff>82550</xdr:colOff>
      <xdr:row>82</xdr:row>
      <xdr:rowOff>70580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2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55357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11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137851</xdr:rowOff>
    </xdr:from>
    <xdr:to>
      <xdr:col>7</xdr:col>
      <xdr:colOff>31750</xdr:colOff>
      <xdr:row>82</xdr:row>
      <xdr:rowOff>68001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025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52778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111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ポイント上回った。同水準を維持しつつ、地域における民間給与水準の適正な反映等により、給与の適正化に努める。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71261</xdr:rowOff>
    </xdr:from>
    <xdr:to>
      <xdr:col>81</xdr:col>
      <xdr:colOff>44450</xdr:colOff>
      <xdr:row>89</xdr:row>
      <xdr:rowOff>16228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87261"/>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159755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4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16228</xdr:rowOff>
    </xdr:from>
    <xdr:to>
      <xdr:col>81</xdr:col>
      <xdr:colOff>133350</xdr:colOff>
      <xdr:row>89</xdr:row>
      <xdr:rowOff>16228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75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157638</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30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71261</xdr:rowOff>
    </xdr:from>
    <xdr:to>
      <xdr:col>81</xdr:col>
      <xdr:colOff>133350</xdr:colOff>
      <xdr:row>80</xdr:row>
      <xdr:rowOff>71261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87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125589</xdr:rowOff>
    </xdr:from>
    <xdr:to>
      <xdr:col>81</xdr:col>
      <xdr:colOff>44450</xdr:colOff>
      <xdr:row>85</xdr:row>
      <xdr:rowOff>152400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698839"/>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168927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399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125589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6854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112184</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591595"/>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119538</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4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18345</xdr:rowOff>
    </xdr:from>
    <xdr:to>
      <xdr:col>68</xdr:col>
      <xdr:colOff>152400</xdr:colOff>
      <xdr:row>85</xdr:row>
      <xdr:rowOff>58561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74789</xdr:rowOff>
    </xdr:from>
    <xdr:to>
      <xdr:col>77</xdr:col>
      <xdr:colOff>95250</xdr:colOff>
      <xdr:row>86</xdr:row>
      <xdr:rowOff>4939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4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161166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734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138995</xdr:rowOff>
    </xdr:from>
    <xdr:to>
      <xdr:col>68</xdr:col>
      <xdr:colOff>203200</xdr:colOff>
      <xdr:row>85</xdr:row>
      <xdr:rowOff>69145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79322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0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人口</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人当たりの職員数は、類似団体平均と比較し、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人多い状況にある。平成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年台風第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災害以降、災害復旧に従事する職員の採用を進めたことが影響している。広大な面積を有する当町において、職員数減による行政効率化は難しい側面があるものの、災害復旧事業も終盤となったことから、適正な定員管理について検討を進める必要があ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66</xdr:row>
      <xdr:rowOff>26448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107295"/>
          <a:ext cx="0" cy="12348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169975</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31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26448</xdr:rowOff>
    </xdr:from>
    <xdr:to>
      <xdr:col>81</xdr:col>
      <xdr:colOff>133350</xdr:colOff>
      <xdr:row>66</xdr:row>
      <xdr:rowOff>26448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42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121666</xdr:rowOff>
    </xdr:from>
    <xdr:to>
      <xdr:col>81</xdr:col>
      <xdr:colOff>44450</xdr:colOff>
      <xdr:row>63</xdr:row>
      <xdr:rowOff>40704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751566"/>
          <a:ext cx="838200" cy="9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128668</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4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112141</xdr:rowOff>
    </xdr:from>
    <xdr:to>
      <xdr:col>81</xdr:col>
      <xdr:colOff>95250</xdr:colOff>
      <xdr:row>61</xdr:row>
      <xdr:rowOff>42291</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9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76422</xdr:rowOff>
    </xdr:from>
    <xdr:to>
      <xdr:col>77</xdr:col>
      <xdr:colOff>44450</xdr:colOff>
      <xdr:row>62</xdr:row>
      <xdr:rowOff>121666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0706322"/>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96456</xdr:rowOff>
    </xdr:from>
    <xdr:to>
      <xdr:col>77</xdr:col>
      <xdr:colOff>95250</xdr:colOff>
      <xdr:row>61</xdr:row>
      <xdr:rowOff>26606</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36783</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52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76422</xdr:rowOff>
    </xdr:from>
    <xdr:to>
      <xdr:col>72</xdr:col>
      <xdr:colOff>203200</xdr:colOff>
      <xdr:row>62</xdr:row>
      <xdr:rowOff>81852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0706322"/>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84995</xdr:rowOff>
    </xdr:from>
    <xdr:to>
      <xdr:col>73</xdr:col>
      <xdr:colOff>44450</xdr:colOff>
      <xdr:row>61</xdr:row>
      <xdr:rowOff>15145</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25322</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4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46863</xdr:rowOff>
    </xdr:from>
    <xdr:to>
      <xdr:col>68</xdr:col>
      <xdr:colOff>152400</xdr:colOff>
      <xdr:row>62</xdr:row>
      <xdr:rowOff>81852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676763"/>
          <a:ext cx="889000" cy="34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63278</xdr:rowOff>
    </xdr:from>
    <xdr:to>
      <xdr:col>68</xdr:col>
      <xdr:colOff>203200</xdr:colOff>
      <xdr:row>60</xdr:row>
      <xdr:rowOff>164878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3605</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25146</xdr:rowOff>
    </xdr:from>
    <xdr:to>
      <xdr:col>64</xdr:col>
      <xdr:colOff>152400</xdr:colOff>
      <xdr:row>61</xdr:row>
      <xdr:rowOff>126746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136923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161354</xdr:rowOff>
    </xdr:from>
    <xdr:to>
      <xdr:col>81</xdr:col>
      <xdr:colOff>95250</xdr:colOff>
      <xdr:row>63</xdr:row>
      <xdr:rowOff>91504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79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133431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76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70866</xdr:rowOff>
    </xdr:from>
    <xdr:to>
      <xdr:col>77</xdr:col>
      <xdr:colOff>95250</xdr:colOff>
      <xdr:row>63</xdr:row>
      <xdr:rowOff>1016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700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157243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787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25622</xdr:rowOff>
    </xdr:from>
    <xdr:to>
      <xdr:col>73</xdr:col>
      <xdr:colOff>44450</xdr:colOff>
      <xdr:row>62</xdr:row>
      <xdr:rowOff>127222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65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111999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741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31052</xdr:rowOff>
    </xdr:from>
    <xdr:to>
      <xdr:col>68</xdr:col>
      <xdr:colOff>203200</xdr:colOff>
      <xdr:row>62</xdr:row>
      <xdr:rowOff>132652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66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117429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747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167513</xdr:rowOff>
    </xdr:from>
    <xdr:to>
      <xdr:col>64</xdr:col>
      <xdr:colOff>152400</xdr:colOff>
      <xdr:row>62</xdr:row>
      <xdr:rowOff>97663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62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82440</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71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年度に実施した龍泉洞の照明設置工事に伴う起債の償還が令和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年度に終了したことにより、実質公債費比率は前年度に比べて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ポイント減少した。しかし依然として類似団体平均よりも高い状況である。今後も同水準での推移が想定されていることから、将来を見据えた健全財政の運営に努める必要がある。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6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42926</xdr:rowOff>
    </xdr:from>
    <xdr:to>
      <xdr:col>81</xdr:col>
      <xdr:colOff>44450</xdr:colOff>
      <xdr:row>43</xdr:row>
      <xdr:rowOff>138684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386576"/>
          <a:ext cx="0" cy="11244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110761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83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138684</xdr:rowOff>
    </xdr:from>
    <xdr:to>
      <xdr:col>81</xdr:col>
      <xdr:colOff>133350</xdr:colOff>
      <xdr:row>43</xdr:row>
      <xdr:rowOff>138684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11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129303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3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42926</xdr:rowOff>
    </xdr:from>
    <xdr:to>
      <xdr:col>81</xdr:col>
      <xdr:colOff>133350</xdr:colOff>
      <xdr:row>37</xdr:row>
      <xdr:rowOff>42926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38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141224</xdr:rowOff>
    </xdr:from>
    <xdr:to>
      <xdr:col>81</xdr:col>
      <xdr:colOff>44450</xdr:colOff>
      <xdr:row>43</xdr:row>
      <xdr:rowOff>3556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6179800" y="7342124"/>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99839</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578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83312</xdr:rowOff>
    </xdr:from>
    <xdr:to>
      <xdr:col>81</xdr:col>
      <xdr:colOff>95250</xdr:colOff>
      <xdr:row>42</xdr:row>
      <xdr:rowOff>13462</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11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3556</xdr:rowOff>
    </xdr:from>
    <xdr:to>
      <xdr:col>77</xdr:col>
      <xdr:colOff>44450</xdr:colOff>
      <xdr:row>43</xdr:row>
      <xdr:rowOff>22860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5290800" y="737590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9161</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7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22860</xdr:rowOff>
    </xdr:from>
    <xdr:to>
      <xdr:col>72</xdr:col>
      <xdr:colOff>203200</xdr:colOff>
      <xdr:row>43</xdr:row>
      <xdr:rowOff>46990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3952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64008</xdr:rowOff>
    </xdr:from>
    <xdr:to>
      <xdr:col>73</xdr:col>
      <xdr:colOff>44450</xdr:colOff>
      <xdr:row>41</xdr:row>
      <xdr:rowOff>165608</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4335</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62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37338</xdr:rowOff>
    </xdr:from>
    <xdr:to>
      <xdr:col>68</xdr:col>
      <xdr:colOff>152400</xdr:colOff>
      <xdr:row>43</xdr:row>
      <xdr:rowOff>46990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40968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92964</xdr:rowOff>
    </xdr:from>
    <xdr:to>
      <xdr:col>64</xdr:col>
      <xdr:colOff>152400</xdr:colOff>
      <xdr:row>42</xdr:row>
      <xdr:rowOff>23114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33291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9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90424</xdr:rowOff>
    </xdr:from>
    <xdr:to>
      <xdr:col>81</xdr:col>
      <xdr:colOff>95250</xdr:colOff>
      <xdr:row>43</xdr:row>
      <xdr:rowOff>20574</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29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62501</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263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124206</xdr:rowOff>
    </xdr:from>
    <xdr:to>
      <xdr:col>77</xdr:col>
      <xdr:colOff>95250</xdr:colOff>
      <xdr:row>43</xdr:row>
      <xdr:rowOff>54356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32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39133</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4114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143510</xdr:rowOff>
    </xdr:from>
    <xdr:to>
      <xdr:col>73</xdr:col>
      <xdr:colOff>44450</xdr:colOff>
      <xdr:row>43</xdr:row>
      <xdr:rowOff>73660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58437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157988</xdr:rowOff>
    </xdr:from>
    <xdr:to>
      <xdr:col>64</xdr:col>
      <xdr:colOff>152400</xdr:colOff>
      <xdr:row>43</xdr:row>
      <xdr:rowOff>88138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72915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445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prstClr val="black"/>
              </a:solidFill>
              <a:effectLst/>
              <a:uLnTx/>
              <a:uFillTx/>
              <a:latin typeface="+mn-lt"/>
              <a:ea typeface="+mn-ea"/>
              <a:cs typeface="+mn-cs"/>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将来負担比率は生じていないが、平成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年台風第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号災害に係る災害復旧事業債の発行により地方債償還額が高水準となっていることから、事業実施の適正化を図り、財政の健全化に努める。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34643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6073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6720</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95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34643</xdr:rowOff>
    </xdr:from>
    <xdr:to>
      <xdr:col>81</xdr:col>
      <xdr:colOff>133350</xdr:colOff>
      <xdr:row>23</xdr:row>
      <xdr:rowOff>34643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97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7,843
7,770
992.36
12,353,253
11,736,270
537,552
6,229,075
11,281,974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人件費に係る経常収支比率は、制度改正による会計年度任用職員の勤勉手当増加により、対前年度で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ポイント上回った。各種制度改正には対応しつつも、適切な定員管理により、人件費の削減に努める必要がある。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21844</xdr:rowOff>
    </xdr:from>
    <xdr:to>
      <xdr:col>24</xdr:col>
      <xdr:colOff>25400</xdr:colOff>
      <xdr:row>41</xdr:row>
      <xdr:rowOff>161290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51144"/>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108221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21844</xdr:rowOff>
    </xdr:from>
    <xdr:to>
      <xdr:col>24</xdr:col>
      <xdr:colOff>114300</xdr:colOff>
      <xdr:row>34</xdr:row>
      <xdr:rowOff>21844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83566</xdr:rowOff>
    </xdr:from>
    <xdr:to>
      <xdr:col>24</xdr:col>
      <xdr:colOff>25400</xdr:colOff>
      <xdr:row>37</xdr:row>
      <xdr:rowOff>124714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2721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67581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9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51054</xdr:rowOff>
    </xdr:from>
    <xdr:to>
      <xdr:col>24</xdr:col>
      <xdr:colOff>76200</xdr:colOff>
      <xdr:row>37</xdr:row>
      <xdr:rowOff>152654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83566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3449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9906</xdr:rowOff>
    </xdr:from>
    <xdr:to>
      <xdr:col>20</xdr:col>
      <xdr:colOff>38100</xdr:colOff>
      <xdr:row>37</xdr:row>
      <xdr:rowOff>111506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121683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22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1270</xdr:rowOff>
    </xdr:from>
    <xdr:to>
      <xdr:col>15</xdr:col>
      <xdr:colOff>98425</xdr:colOff>
      <xdr:row>37</xdr:row>
      <xdr:rowOff>24130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344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73423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36778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135636</xdr:rowOff>
    </xdr:from>
    <xdr:to>
      <xdr:col>11</xdr:col>
      <xdr:colOff>60325</xdr:colOff>
      <xdr:row>37</xdr:row>
      <xdr:rowOff>65786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75963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112539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45991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121920</xdr:rowOff>
    </xdr:from>
    <xdr:to>
      <xdr:col>15</xdr:col>
      <xdr:colOff>149225</xdr:colOff>
      <xdr:row>37</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62247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78486</xdr:rowOff>
    </xdr:from>
    <xdr:to>
      <xdr:col>6</xdr:col>
      <xdr:colOff>171450</xdr:colOff>
      <xdr:row>38</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4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ポイント減少した。広大な面積を有し、町有施設を多く保有しているものの、類似団体平均は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ポイント下回る状況となっているが、引き続き、計画的なコストの削減を進め、同水準の維持に努める。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00000000-0008-0000-0400-000073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6985</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flipV="1">
          <a:off x="16510000" y="2264410"/>
          <a:ext cx="0" cy="1171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150512</xdr:rowOff>
    </xdr:from>
    <xdr:ext cx="762000" cy="259045"/>
    <xdr:sp macro="" textlink="">
      <xdr:nvSpPr>
        <xdr:cNvPr id="117" name="物件費最小値テキスト">
          <a:extLst>
            <a:ext uri="{FF2B5EF4-FFF2-40B4-BE49-F238E27FC236}">
              <a16:creationId xmlns:a16="http://schemas.microsoft.com/office/drawing/2014/main" id="{00000000-0008-0000-0400-000075000000}"/>
            </a:ext>
          </a:extLst>
        </xdr:cNvPr>
        <xdr:cNvSpPr txBox="1"/>
      </xdr:nvSpPr>
      <xdr:spPr>
        <a:xfrm>
          <a:off x="16598900" y="340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xdr:rowOff>
    </xdr:from>
    <xdr:to>
      <xdr:col>82</xdr:col>
      <xdr:colOff>196850</xdr:colOff>
      <xdr:row>20</xdr:row>
      <xdr:rowOff>6985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6421100" y="3435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00000000-0008-0000-0400-000077000000}"/>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41275</xdr:rowOff>
    </xdr:from>
    <xdr:to>
      <xdr:col>82</xdr:col>
      <xdr:colOff>107950</xdr:colOff>
      <xdr:row>14</xdr:row>
      <xdr:rowOff>75565</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5671800" y="24415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13987</xdr:rowOff>
    </xdr:from>
    <xdr:ext cx="762000" cy="259045"/>
    <xdr:sp macro="" textlink="">
      <xdr:nvSpPr>
        <xdr:cNvPr id="122" name="物件費平均値テキスト">
          <a:extLst>
            <a:ext uri="{FF2B5EF4-FFF2-40B4-BE49-F238E27FC236}">
              <a16:creationId xmlns:a16="http://schemas.microsoft.com/office/drawing/2014/main" id="{00000000-0008-0000-0400-00007A000000}"/>
            </a:ext>
          </a:extLst>
        </xdr:cNvPr>
        <xdr:cNvSpPr txBox="1"/>
      </xdr:nvSpPr>
      <xdr:spPr>
        <a:xfrm>
          <a:off x="16598900" y="2585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41910</xdr:rowOff>
    </xdr:from>
    <xdr:to>
      <xdr:col>82</xdr:col>
      <xdr:colOff>158750</xdr:colOff>
      <xdr:row>15</xdr:row>
      <xdr:rowOff>143510</xdr:rowOff>
    </xdr:to>
    <xdr:sp macro="" textlink="">
      <xdr:nvSpPr>
        <xdr:cNvPr id="123" name="フローチャート: 判断 122">
          <a:extLst>
            <a:ext uri="{FF2B5EF4-FFF2-40B4-BE49-F238E27FC236}">
              <a16:creationId xmlns:a16="http://schemas.microsoft.com/office/drawing/2014/main" id="{00000000-0008-0000-0400-00007B000000}"/>
            </a:ext>
          </a:extLst>
        </xdr:cNvPr>
        <xdr:cNvSpPr/>
      </xdr:nvSpPr>
      <xdr:spPr>
        <a:xfrm>
          <a:off x="164592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75565</xdr:rowOff>
    </xdr:from>
    <xdr:to>
      <xdr:col>78</xdr:col>
      <xdr:colOff>69850</xdr:colOff>
      <xdr:row>14</xdr:row>
      <xdr:rowOff>75565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4782800" y="24758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30480</xdr:rowOff>
    </xdr:from>
    <xdr:to>
      <xdr:col>78</xdr:col>
      <xdr:colOff>120650</xdr:colOff>
      <xdr:row>15</xdr:row>
      <xdr:rowOff>132080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5621000" y="260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116857</xdr:rowOff>
    </xdr:from>
    <xdr:ext cx="7366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5290800" y="2688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52705</xdr:rowOff>
    </xdr:from>
    <xdr:to>
      <xdr:col>73</xdr:col>
      <xdr:colOff>180975</xdr:colOff>
      <xdr:row>14</xdr:row>
      <xdr:rowOff>75565</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3893800" y="245300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1905</xdr:rowOff>
    </xdr:from>
    <xdr:to>
      <xdr:col>74</xdr:col>
      <xdr:colOff>31750</xdr:colOff>
      <xdr:row>15</xdr:row>
      <xdr:rowOff>103505</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4732000" y="257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88282</xdr:rowOff>
    </xdr:from>
    <xdr:ext cx="7620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4401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52705</xdr:rowOff>
    </xdr:from>
    <xdr:to>
      <xdr:col>69</xdr:col>
      <xdr:colOff>92075</xdr:colOff>
      <xdr:row>14</xdr:row>
      <xdr:rowOff>58420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004800" y="245300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121920</xdr:rowOff>
    </xdr:from>
    <xdr:to>
      <xdr:col>69</xdr:col>
      <xdr:colOff>142875</xdr:colOff>
      <xdr:row>15</xdr:row>
      <xdr:rowOff>52070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3843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36847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3512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161925</xdr:rowOff>
    </xdr:from>
    <xdr:to>
      <xdr:col>82</xdr:col>
      <xdr:colOff>158750</xdr:colOff>
      <xdr:row>14</xdr:row>
      <xdr:rowOff>92075</xdr:rowOff>
    </xdr:to>
    <xdr:sp macro="" textlink="">
      <xdr:nvSpPr>
        <xdr:cNvPr id="140" name="楕円 139">
          <a:extLst>
            <a:ext uri="{FF2B5EF4-FFF2-40B4-BE49-F238E27FC236}">
              <a16:creationId xmlns:a16="http://schemas.microsoft.com/office/drawing/2014/main" id="{00000000-0008-0000-0400-00008C000000}"/>
            </a:ext>
          </a:extLst>
        </xdr:cNvPr>
        <xdr:cNvSpPr/>
      </xdr:nvSpPr>
      <xdr:spPr>
        <a:xfrm>
          <a:off x="16459200" y="239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7002</xdr:rowOff>
    </xdr:from>
    <xdr:ext cx="762000" cy="259045"/>
    <xdr:sp macro="" textlink="">
      <xdr:nvSpPr>
        <xdr:cNvPr id="141" name="物件費該当値テキスト">
          <a:extLst>
            <a:ext uri="{FF2B5EF4-FFF2-40B4-BE49-F238E27FC236}">
              <a16:creationId xmlns:a16="http://schemas.microsoft.com/office/drawing/2014/main" id="{00000000-0008-0000-0400-00008D000000}"/>
            </a:ext>
          </a:extLst>
        </xdr:cNvPr>
        <xdr:cNvSpPr txBox="1"/>
      </xdr:nvSpPr>
      <xdr:spPr>
        <a:xfrm>
          <a:off x="16598900" y="2235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24765</xdr:rowOff>
    </xdr:from>
    <xdr:to>
      <xdr:col>78</xdr:col>
      <xdr:colOff>120650</xdr:colOff>
      <xdr:row>14</xdr:row>
      <xdr:rowOff>126365</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5621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136542</xdr:rowOff>
    </xdr:from>
    <xdr:ext cx="7366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290800" y="21939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24765</xdr:rowOff>
    </xdr:from>
    <xdr:to>
      <xdr:col>74</xdr:col>
      <xdr:colOff>31750</xdr:colOff>
      <xdr:row>14</xdr:row>
      <xdr:rowOff>126365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4732000" y="242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136542</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401800" y="219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1905</xdr:rowOff>
    </xdr:from>
    <xdr:to>
      <xdr:col>69</xdr:col>
      <xdr:colOff>142875</xdr:colOff>
      <xdr:row>14</xdr:row>
      <xdr:rowOff>103505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3843000" y="240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113682</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3512800" y="2171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7620</xdr:rowOff>
    </xdr:from>
    <xdr:to>
      <xdr:col>65</xdr:col>
      <xdr:colOff>53975</xdr:colOff>
      <xdr:row>14</xdr:row>
      <xdr:rowOff>109220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2954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119397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623800" y="217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00000000-0008-0000-0400-000096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00000000-0008-0000-0400-0000A0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扶助費の主たるものとして児童手当があるが、人口減少により、今後の大幅な増加は見込まれないが、今後の制度改正や、国の施策による給付金事業の状況によっては、若干の変動があるものと推測している。</a:t>
          </a: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00000000-0008-0000-0400-0000A2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88900</xdr:rowOff>
    </xdr:from>
    <xdr:to>
      <xdr:col>24</xdr:col>
      <xdr:colOff>25400</xdr:colOff>
      <xdr:row>53</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3987800" y="91757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127000</xdr:rowOff>
    </xdr:from>
    <xdr:to>
      <xdr:col>19</xdr:col>
      <xdr:colOff>187325</xdr:colOff>
      <xdr:row>53</xdr:row>
      <xdr:rowOff>127000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2138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165100</xdr:rowOff>
    </xdr:from>
    <xdr:to>
      <xdr:col>15</xdr:col>
      <xdr:colOff>98425</xdr:colOff>
      <xdr:row>53</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2209800" y="90805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165100</xdr:rowOff>
    </xdr:from>
    <xdr:to>
      <xdr:col>11</xdr:col>
      <xdr:colOff>9525</xdr:colOff>
      <xdr:row>53</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90805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114300</xdr:rowOff>
    </xdr:from>
    <xdr:to>
      <xdr:col>11</xdr:col>
      <xdr:colOff>60325</xdr:colOff>
      <xdr:row>55</xdr:row>
      <xdr:rowOff>44450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51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38100</xdr:rowOff>
    </xdr:from>
    <xdr:to>
      <xdr:col>24</xdr:col>
      <xdr:colOff>76200</xdr:colOff>
      <xdr:row>53</xdr:row>
      <xdr:rowOff>139700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12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54627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897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76200</xdr:rowOff>
    </xdr:from>
    <xdr:to>
      <xdr:col>20</xdr:col>
      <xdr:colOff>38100</xdr:colOff>
      <xdr:row>54</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16527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893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76200</xdr:rowOff>
    </xdr:from>
    <xdr:to>
      <xdr:col>15</xdr:col>
      <xdr:colOff>149225</xdr:colOff>
      <xdr:row>54</xdr:row>
      <xdr:rowOff>6350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16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16527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893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114300</xdr:rowOff>
    </xdr:from>
    <xdr:to>
      <xdr:col>11</xdr:col>
      <xdr:colOff>60325</xdr:colOff>
      <xdr:row>53</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879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95250</xdr:rowOff>
    </xdr:from>
    <xdr:to>
      <xdr:col>6</xdr:col>
      <xdr:colOff>171450</xdr:colOff>
      <xdr:row>54</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その他に係る経常収支比率は、前年度比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ポイントの減少となり、類似団体平均を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これは公共下水道会計が企業会計となったことから、公共下水道会計への繰出金が減少したことが主な要因である。また、企業会計については、独立採算の観点から料金等の見直しを検討するなど、一般会計の負担軽減に努める。</a:t>
          </a:r>
          <a:endParaRPr kumimoji="1" lang="ja-JP" altLang="en-US" sz="7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00000000-0008-0000-0400-0000EB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61</xdr:row>
      <xdr:rowOff>42418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flipV="1">
          <a:off x="16510000" y="9019540"/>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14495</xdr:rowOff>
    </xdr:from>
    <xdr:ext cx="762000" cy="259045"/>
    <xdr:sp macro="" textlink="">
      <xdr:nvSpPr>
        <xdr:cNvPr id="237" name="その他最小値テキスト">
          <a:extLst>
            <a:ext uri="{FF2B5EF4-FFF2-40B4-BE49-F238E27FC236}">
              <a16:creationId xmlns:a16="http://schemas.microsoft.com/office/drawing/2014/main" id="{00000000-0008-0000-0400-0000ED000000}"/>
            </a:ext>
          </a:extLst>
        </xdr:cNvPr>
        <xdr:cNvSpPr txBox="1"/>
      </xdr:nvSpPr>
      <xdr:spPr>
        <a:xfrm>
          <a:off x="16598900" y="10472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42418</xdr:rowOff>
    </xdr:from>
    <xdr:to>
      <xdr:col>82</xdr:col>
      <xdr:colOff>196850</xdr:colOff>
      <xdr:row>61</xdr:row>
      <xdr:rowOff>42418</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6421100" y="10500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39" name="その他最大値テキスト">
          <a:extLst>
            <a:ext uri="{FF2B5EF4-FFF2-40B4-BE49-F238E27FC236}">
              <a16:creationId xmlns:a16="http://schemas.microsoft.com/office/drawing/2014/main" id="{00000000-0008-0000-0400-0000EF000000}"/>
            </a:ext>
          </a:extLst>
        </xdr:cNvPr>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147574</xdr:rowOff>
    </xdr:from>
    <xdr:to>
      <xdr:col>82</xdr:col>
      <xdr:colOff>107950</xdr:colOff>
      <xdr:row>57</xdr:row>
      <xdr:rowOff>78994</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5671800" y="9577324"/>
          <a:ext cx="8382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16273</xdr:rowOff>
    </xdr:from>
    <xdr:ext cx="762000" cy="259045"/>
    <xdr:sp macro="" textlink="">
      <xdr:nvSpPr>
        <xdr:cNvPr id="242" name="その他平均値テキスト">
          <a:extLst>
            <a:ext uri="{FF2B5EF4-FFF2-40B4-BE49-F238E27FC236}">
              <a16:creationId xmlns:a16="http://schemas.microsoft.com/office/drawing/2014/main" id="{00000000-0008-0000-0400-0000F2000000}"/>
            </a:ext>
          </a:extLst>
        </xdr:cNvPr>
        <xdr:cNvSpPr txBox="1"/>
      </xdr:nvSpPr>
      <xdr:spPr>
        <a:xfrm>
          <a:off x="16598900" y="9617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44196</xdr:rowOff>
    </xdr:from>
    <xdr:to>
      <xdr:col>82</xdr:col>
      <xdr:colOff>158750</xdr:colOff>
      <xdr:row>56</xdr:row>
      <xdr:rowOff>145796</xdr:rowOff>
    </xdr:to>
    <xdr:sp macro="" textlink="">
      <xdr:nvSpPr>
        <xdr:cNvPr id="243" name="フローチャート: 判断 242">
          <a:extLst>
            <a:ext uri="{FF2B5EF4-FFF2-40B4-BE49-F238E27FC236}">
              <a16:creationId xmlns:a16="http://schemas.microsoft.com/office/drawing/2014/main" id="{00000000-0008-0000-0400-0000F3000000}"/>
            </a:ext>
          </a:extLst>
        </xdr:cNvPr>
        <xdr:cNvSpPr/>
      </xdr:nvSpPr>
      <xdr:spPr>
        <a:xfrm>
          <a:off x="164592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168148</xdr:rowOff>
    </xdr:from>
    <xdr:to>
      <xdr:col>78</xdr:col>
      <xdr:colOff>69850</xdr:colOff>
      <xdr:row>57</xdr:row>
      <xdr:rowOff>78994</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4782800" y="9769348"/>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9906</xdr:rowOff>
    </xdr:from>
    <xdr:to>
      <xdr:col>78</xdr:col>
      <xdr:colOff>120650</xdr:colOff>
      <xdr:row>57</xdr:row>
      <xdr:rowOff>111506</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5621000" y="97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121683</xdr:rowOff>
    </xdr:from>
    <xdr:ext cx="7366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5290800" y="95514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168148</xdr:rowOff>
    </xdr:from>
    <xdr:to>
      <xdr:col>73</xdr:col>
      <xdr:colOff>180975</xdr:colOff>
      <xdr:row>56</xdr:row>
      <xdr:rowOff>168148</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893800" y="97693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83058</xdr:rowOff>
    </xdr:from>
    <xdr:to>
      <xdr:col>74</xdr:col>
      <xdr:colOff>31750</xdr:colOff>
      <xdr:row>58</xdr:row>
      <xdr:rowOff>13208</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4732000" y="9855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169435</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4401800" y="994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168148</xdr:rowOff>
    </xdr:from>
    <xdr:to>
      <xdr:col>69</xdr:col>
      <xdr:colOff>92075</xdr:colOff>
      <xdr:row>57</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004800" y="9769348"/>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55626</xdr:rowOff>
    </xdr:from>
    <xdr:to>
      <xdr:col>69</xdr:col>
      <xdr:colOff>142875</xdr:colOff>
      <xdr:row>57</xdr:row>
      <xdr:rowOff>157226</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3843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142003</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3512800" y="9914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163068</xdr:rowOff>
    </xdr:from>
    <xdr:to>
      <xdr:col>65</xdr:col>
      <xdr:colOff>53975</xdr:colOff>
      <xdr:row>57</xdr:row>
      <xdr:rowOff>93218</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2954000" y="9764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103395</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2623800" y="9533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96774</xdr:rowOff>
    </xdr:from>
    <xdr:to>
      <xdr:col>82</xdr:col>
      <xdr:colOff>158750</xdr:colOff>
      <xdr:row>56</xdr:row>
      <xdr:rowOff>26924</xdr:rowOff>
    </xdr:to>
    <xdr:sp macro="" textlink="">
      <xdr:nvSpPr>
        <xdr:cNvPr id="260" name="楕円 259">
          <a:extLst>
            <a:ext uri="{FF2B5EF4-FFF2-40B4-BE49-F238E27FC236}">
              <a16:creationId xmlns:a16="http://schemas.microsoft.com/office/drawing/2014/main" id="{00000000-0008-0000-0400-000004010000}"/>
            </a:ext>
          </a:extLst>
        </xdr:cNvPr>
        <xdr:cNvSpPr/>
      </xdr:nvSpPr>
      <xdr:spPr>
        <a:xfrm>
          <a:off x="16459200" y="9526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113301</xdr:rowOff>
    </xdr:from>
    <xdr:ext cx="762000" cy="259045"/>
    <xdr:sp macro="" textlink="">
      <xdr:nvSpPr>
        <xdr:cNvPr id="261" name="その他該当値テキスト">
          <a:extLst>
            <a:ext uri="{FF2B5EF4-FFF2-40B4-BE49-F238E27FC236}">
              <a16:creationId xmlns:a16="http://schemas.microsoft.com/office/drawing/2014/main" id="{00000000-0008-0000-0400-000005010000}"/>
            </a:ext>
          </a:extLst>
        </xdr:cNvPr>
        <xdr:cNvSpPr txBox="1"/>
      </xdr:nvSpPr>
      <xdr:spPr>
        <a:xfrm>
          <a:off x="16598900" y="9371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28194</xdr:rowOff>
    </xdr:from>
    <xdr:to>
      <xdr:col>78</xdr:col>
      <xdr:colOff>120650</xdr:colOff>
      <xdr:row>57</xdr:row>
      <xdr:rowOff>129794</xdr:rowOff>
    </xdr:to>
    <xdr:sp macro="" textlink="">
      <xdr:nvSpPr>
        <xdr:cNvPr id="262" name="楕円 261">
          <a:extLst>
            <a:ext uri="{FF2B5EF4-FFF2-40B4-BE49-F238E27FC236}">
              <a16:creationId xmlns:a16="http://schemas.microsoft.com/office/drawing/2014/main" id="{00000000-0008-0000-0400-000006010000}"/>
            </a:ext>
          </a:extLst>
        </xdr:cNvPr>
        <xdr:cNvSpPr/>
      </xdr:nvSpPr>
      <xdr:spPr>
        <a:xfrm>
          <a:off x="15621000" y="980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114571</xdr:rowOff>
    </xdr:from>
    <xdr:ext cx="7366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5290800" y="9887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117348</xdr:rowOff>
    </xdr:from>
    <xdr:to>
      <xdr:col>74</xdr:col>
      <xdr:colOff>31750</xdr:colOff>
      <xdr:row>57</xdr:row>
      <xdr:rowOff>47498</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4732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57675</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401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117348</xdr:rowOff>
    </xdr:from>
    <xdr:to>
      <xdr:col>69</xdr:col>
      <xdr:colOff>142875</xdr:colOff>
      <xdr:row>57</xdr:row>
      <xdr:rowOff>47498</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3843000" y="9718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57675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948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64770</xdr:rowOff>
    </xdr:from>
    <xdr:to>
      <xdr:col>65</xdr:col>
      <xdr:colOff>53975</xdr:colOff>
      <xdr:row>57</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29540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151147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92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ポイント下回った。次年度においても物価高騰対策事業の実施が見込まれるが、その他の補助事業においては、計画的に見直しを行い、経費の削減に努める。</a:t>
          </a: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00000000-0008-0000-0400-00001A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00000000-0008-0000-0400-00001C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00000000-0008-0000-0400-000025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168148</xdr:rowOff>
    </xdr:from>
    <xdr:to>
      <xdr:col>82</xdr:col>
      <xdr:colOff>107950</xdr:colOff>
      <xdr:row>40</xdr:row>
      <xdr:rowOff>140716</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flipV="1">
          <a:off x="16510000" y="5997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112793</xdr:rowOff>
    </xdr:from>
    <xdr:ext cx="762000" cy="259045"/>
    <xdr:sp macro="" textlink="">
      <xdr:nvSpPr>
        <xdr:cNvPr id="295" name="補助費等最小値テキスト">
          <a:extLst>
            <a:ext uri="{FF2B5EF4-FFF2-40B4-BE49-F238E27FC236}">
              <a16:creationId xmlns:a16="http://schemas.microsoft.com/office/drawing/2014/main" id="{00000000-0008-0000-0400-000027010000}"/>
            </a:ext>
          </a:extLst>
        </xdr:cNvPr>
        <xdr:cNvSpPr txBox="1"/>
      </xdr:nvSpPr>
      <xdr:spPr>
        <a:xfrm>
          <a:off x="16598900" y="697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140716</xdr:rowOff>
    </xdr:from>
    <xdr:to>
      <xdr:col>82</xdr:col>
      <xdr:colOff>196850</xdr:colOff>
      <xdr:row>40</xdr:row>
      <xdr:rowOff>140716</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6421100" y="699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83075</xdr:rowOff>
    </xdr:from>
    <xdr:ext cx="762000" cy="259045"/>
    <xdr:sp macro="" textlink="">
      <xdr:nvSpPr>
        <xdr:cNvPr id="297" name="補助費等最大値テキスト">
          <a:extLst>
            <a:ext uri="{FF2B5EF4-FFF2-40B4-BE49-F238E27FC236}">
              <a16:creationId xmlns:a16="http://schemas.microsoft.com/office/drawing/2014/main" id="{00000000-0008-0000-0400-000029010000}"/>
            </a:ext>
          </a:extLst>
        </xdr:cNvPr>
        <xdr:cNvSpPr txBox="1"/>
      </xdr:nvSpPr>
      <xdr:spPr>
        <a:xfrm>
          <a:off x="16598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168148</xdr:rowOff>
    </xdr:from>
    <xdr:to>
      <xdr:col>82</xdr:col>
      <xdr:colOff>196850</xdr:colOff>
      <xdr:row>34</xdr:row>
      <xdr:rowOff>168148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6421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24130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5671800" y="63540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105427</xdr:rowOff>
    </xdr:from>
    <xdr:ext cx="762000" cy="259045"/>
    <xdr:sp macro="" textlink="">
      <xdr:nvSpPr>
        <xdr:cNvPr id="300" name="補助費等平均値テキスト">
          <a:extLst>
            <a:ext uri="{FF2B5EF4-FFF2-40B4-BE49-F238E27FC236}">
              <a16:creationId xmlns:a16="http://schemas.microsoft.com/office/drawing/2014/main" id="{00000000-0008-0000-0400-00002C010000}"/>
            </a:ext>
          </a:extLst>
        </xdr:cNvPr>
        <xdr:cNvSpPr txBox="1"/>
      </xdr:nvSpPr>
      <xdr:spPr>
        <a:xfrm>
          <a:off x="16598900" y="6449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133350</xdr:rowOff>
    </xdr:from>
    <xdr:to>
      <xdr:col>82</xdr:col>
      <xdr:colOff>158750</xdr:colOff>
      <xdr:row>38</xdr:row>
      <xdr:rowOff>63500</xdr:rowOff>
    </xdr:to>
    <xdr:sp macro="" textlink="">
      <xdr:nvSpPr>
        <xdr:cNvPr id="301" name="フローチャート: 判断 300">
          <a:extLst>
            <a:ext uri="{FF2B5EF4-FFF2-40B4-BE49-F238E27FC236}">
              <a16:creationId xmlns:a16="http://schemas.microsoft.com/office/drawing/2014/main" id="{00000000-0008-0000-0400-00002D010000}"/>
            </a:ext>
          </a:extLst>
        </xdr:cNvPr>
        <xdr:cNvSpPr/>
      </xdr:nvSpPr>
      <xdr:spPr>
        <a:xfrm>
          <a:off x="164592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113284</xdr:rowOff>
    </xdr:from>
    <xdr:to>
      <xdr:col>78</xdr:col>
      <xdr:colOff>69850</xdr:colOff>
      <xdr:row>37</xdr:row>
      <xdr:rowOff>24130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4782800" y="6285484"/>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73914</xdr:rowOff>
    </xdr:from>
    <xdr:to>
      <xdr:col>78</xdr:col>
      <xdr:colOff>120650</xdr:colOff>
      <xdr:row>38</xdr:row>
      <xdr:rowOff>4064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56210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160291</xdr:rowOff>
    </xdr:from>
    <xdr:ext cx="7366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5290800" y="6503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85852</xdr:rowOff>
    </xdr:from>
    <xdr:to>
      <xdr:col>73</xdr:col>
      <xdr:colOff>180975</xdr:colOff>
      <xdr:row>36</xdr:row>
      <xdr:rowOff>113284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3893800" y="625805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4401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85852</xdr:rowOff>
    </xdr:from>
    <xdr:to>
      <xdr:col>69</xdr:col>
      <xdr:colOff>92075</xdr:colOff>
      <xdr:row>36</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3004800" y="625805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3512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2954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18" name="楕円 317">
          <a:extLst>
            <a:ext uri="{FF2B5EF4-FFF2-40B4-BE49-F238E27FC236}">
              <a16:creationId xmlns:a16="http://schemas.microsoft.com/office/drawing/2014/main" id="{00000000-0008-0000-0400-00003E010000}"/>
            </a:ext>
          </a:extLst>
        </xdr:cNvPr>
        <xdr:cNvSpPr/>
      </xdr:nvSpPr>
      <xdr:spPr>
        <a:xfrm>
          <a:off x="164592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147591</xdr:rowOff>
    </xdr:from>
    <xdr:ext cx="762000" cy="259045"/>
    <xdr:sp macro="" textlink="">
      <xdr:nvSpPr>
        <xdr:cNvPr id="319" name="補助費等該当値テキスト">
          <a:extLst>
            <a:ext uri="{FF2B5EF4-FFF2-40B4-BE49-F238E27FC236}">
              <a16:creationId xmlns:a16="http://schemas.microsoft.com/office/drawing/2014/main" id="{00000000-0008-0000-0400-00003F010000}"/>
            </a:ext>
          </a:extLst>
        </xdr:cNvPr>
        <xdr:cNvSpPr txBox="1"/>
      </xdr:nvSpPr>
      <xdr:spPr>
        <a:xfrm>
          <a:off x="16598900" y="6148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144780</xdr:rowOff>
    </xdr:from>
    <xdr:to>
      <xdr:col>78</xdr:col>
      <xdr:colOff>120650</xdr:colOff>
      <xdr:row>37</xdr:row>
      <xdr:rowOff>74930</xdr:rowOff>
    </xdr:to>
    <xdr:sp macro="" textlink="">
      <xdr:nvSpPr>
        <xdr:cNvPr id="320" name="楕円 319">
          <a:extLst>
            <a:ext uri="{FF2B5EF4-FFF2-40B4-BE49-F238E27FC236}">
              <a16:creationId xmlns:a16="http://schemas.microsoft.com/office/drawing/2014/main" id="{00000000-0008-0000-0400-000040010000}"/>
            </a:ext>
          </a:extLst>
        </xdr:cNvPr>
        <xdr:cNvSpPr/>
      </xdr:nvSpPr>
      <xdr:spPr>
        <a:xfrm>
          <a:off x="15621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62484</xdr:rowOff>
    </xdr:from>
    <xdr:to>
      <xdr:col>74</xdr:col>
      <xdr:colOff>31750</xdr:colOff>
      <xdr:row>36</xdr:row>
      <xdr:rowOff>164084</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47320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公債費に係る経常収支比率は、前年度より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ポイント減少した。主因としては、過疎対策事業債の一部が償還完了したことが挙げられる。平成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年台風第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号災害以降、公債費の割合は類似団体内においてかなり高い状況が続いている。計画的な借入と償還に努め、公債費の削減をする必要がある。</a:t>
          </a: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00000000-0008-0000-0400-000054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00000000-0008-0000-0400-000056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00000000-0008-0000-0400-000061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80</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flipV="1">
          <a:off x="4826000" y="1252855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5" name="公債費最小値テキスト">
          <a:extLst>
            <a:ext uri="{FF2B5EF4-FFF2-40B4-BE49-F238E27FC236}">
              <a16:creationId xmlns:a16="http://schemas.microsoft.com/office/drawing/2014/main" id="{00000000-0008-0000-0400-000063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99077</xdr:rowOff>
    </xdr:from>
    <xdr:ext cx="762000" cy="259045"/>
    <xdr:sp macro="" textlink="">
      <xdr:nvSpPr>
        <xdr:cNvPr id="357" name="公債費最大値テキスト">
          <a:extLst>
            <a:ext uri="{FF2B5EF4-FFF2-40B4-BE49-F238E27FC236}">
              <a16:creationId xmlns:a16="http://schemas.microsoft.com/office/drawing/2014/main" id="{00000000-0008-0000-0400-000065010000}"/>
            </a:ext>
          </a:extLst>
        </xdr:cNvPr>
        <xdr:cNvSpPr txBox="1"/>
      </xdr:nvSpPr>
      <xdr:spPr>
        <a:xfrm>
          <a:off x="4914900" y="12272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4737100" y="12528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20320</xdr:rowOff>
    </xdr:from>
    <xdr:to>
      <xdr:col>24</xdr:col>
      <xdr:colOff>25400</xdr:colOff>
      <xdr:row>79</xdr:row>
      <xdr:rowOff>146050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3987800" y="1356487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31767</xdr:rowOff>
    </xdr:from>
    <xdr:ext cx="762000" cy="259045"/>
    <xdr:sp macro="" textlink="">
      <xdr:nvSpPr>
        <xdr:cNvPr id="360" name="公債費平均値テキスト">
          <a:extLst>
            <a:ext uri="{FF2B5EF4-FFF2-40B4-BE49-F238E27FC236}">
              <a16:creationId xmlns:a16="http://schemas.microsoft.com/office/drawing/2014/main" id="{00000000-0008-0000-0400-000068010000}"/>
            </a:ext>
          </a:extLst>
        </xdr:cNvPr>
        <xdr:cNvSpPr txBox="1"/>
      </xdr:nvSpPr>
      <xdr:spPr>
        <a:xfrm>
          <a:off x="4914900" y="12890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15239</xdr:rowOff>
    </xdr:from>
    <xdr:to>
      <xdr:col>24</xdr:col>
      <xdr:colOff>76200</xdr:colOff>
      <xdr:row>76</xdr:row>
      <xdr:rowOff>116839</xdr:rowOff>
    </xdr:to>
    <xdr:sp macro="" textlink="">
      <xdr:nvSpPr>
        <xdr:cNvPr id="361" name="フローチャート: 判断 360">
          <a:extLst>
            <a:ext uri="{FF2B5EF4-FFF2-40B4-BE49-F238E27FC236}">
              <a16:creationId xmlns:a16="http://schemas.microsoft.com/office/drawing/2014/main" id="{00000000-0008-0000-0400-000069010000}"/>
            </a:ext>
          </a:extLst>
        </xdr:cNvPr>
        <xdr:cNvSpPr/>
      </xdr:nvSpPr>
      <xdr:spPr>
        <a:xfrm>
          <a:off x="47752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100330</xdr:rowOff>
    </xdr:from>
    <xdr:to>
      <xdr:col>19</xdr:col>
      <xdr:colOff>187325</xdr:colOff>
      <xdr:row>79</xdr:row>
      <xdr:rowOff>146050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3098800" y="136448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26670</xdr:rowOff>
    </xdr:from>
    <xdr:to>
      <xdr:col>20</xdr:col>
      <xdr:colOff>38100</xdr:colOff>
      <xdr:row>76</xdr:row>
      <xdr:rowOff>128270</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138447</xdr:rowOff>
    </xdr:from>
    <xdr:ext cx="7366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3606800" y="12825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100330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2209800" y="13606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41911</xdr:rowOff>
    </xdr:from>
    <xdr:to>
      <xdr:col>15</xdr:col>
      <xdr:colOff>149225</xdr:colOff>
      <xdr:row>76</xdr:row>
      <xdr:rowOff>143511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048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153687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717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62230</xdr:rowOff>
    </xdr:from>
    <xdr:to>
      <xdr:col>11</xdr:col>
      <xdr:colOff>9525</xdr:colOff>
      <xdr:row>79</xdr:row>
      <xdr:rowOff>149861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1320800" y="1360678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3811</xdr:rowOff>
    </xdr:from>
    <xdr:to>
      <xdr:col>11</xdr:col>
      <xdr:colOff>60325</xdr:colOff>
      <xdr:row>76</xdr:row>
      <xdr:rowOff>105411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2159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115587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1828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140970</xdr:rowOff>
    </xdr:from>
    <xdr:to>
      <xdr:col>6</xdr:col>
      <xdr:colOff>171450</xdr:colOff>
      <xdr:row>77</xdr:row>
      <xdr:rowOff>71120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81297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140970</xdr:rowOff>
    </xdr:from>
    <xdr:to>
      <xdr:col>24</xdr:col>
      <xdr:colOff>76200</xdr:colOff>
      <xdr:row>79</xdr:row>
      <xdr:rowOff>71120</xdr:rowOff>
    </xdr:to>
    <xdr:sp macro="" textlink="">
      <xdr:nvSpPr>
        <xdr:cNvPr id="378" name="楕円 377">
          <a:extLst>
            <a:ext uri="{FF2B5EF4-FFF2-40B4-BE49-F238E27FC236}">
              <a16:creationId xmlns:a16="http://schemas.microsoft.com/office/drawing/2014/main" id="{00000000-0008-0000-0400-00007A010000}"/>
            </a:ext>
          </a:extLst>
        </xdr:cNvPr>
        <xdr:cNvSpPr/>
      </xdr:nvSpPr>
      <xdr:spPr>
        <a:xfrm>
          <a:off x="4775200" y="1351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113047</xdr:rowOff>
    </xdr:from>
    <xdr:ext cx="762000" cy="259045"/>
    <xdr:sp macro="" textlink="">
      <xdr:nvSpPr>
        <xdr:cNvPr id="379" name="公債費該当値テキスト">
          <a:extLst>
            <a:ext uri="{FF2B5EF4-FFF2-40B4-BE49-F238E27FC236}">
              <a16:creationId xmlns:a16="http://schemas.microsoft.com/office/drawing/2014/main" id="{00000000-0008-0000-0400-00007B010000}"/>
            </a:ext>
          </a:extLst>
        </xdr:cNvPr>
        <xdr:cNvSpPr txBox="1"/>
      </xdr:nvSpPr>
      <xdr:spPr>
        <a:xfrm>
          <a:off x="4914900" y="13486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95250</xdr:rowOff>
    </xdr:from>
    <xdr:to>
      <xdr:col>20</xdr:col>
      <xdr:colOff>38100</xdr:colOff>
      <xdr:row>80</xdr:row>
      <xdr:rowOff>25400</xdr:rowOff>
    </xdr:to>
    <xdr:sp macro="" textlink="">
      <xdr:nvSpPr>
        <xdr:cNvPr id="380" name="楕円 379">
          <a:extLst>
            <a:ext uri="{FF2B5EF4-FFF2-40B4-BE49-F238E27FC236}">
              <a16:creationId xmlns:a16="http://schemas.microsoft.com/office/drawing/2014/main" id="{00000000-0008-0000-0400-00007C010000}"/>
            </a:ext>
          </a:extLst>
        </xdr:cNvPr>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10177</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49530</xdr:rowOff>
    </xdr:from>
    <xdr:to>
      <xdr:col>15</xdr:col>
      <xdr:colOff>149225</xdr:colOff>
      <xdr:row>79</xdr:row>
      <xdr:rowOff>151130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3048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135907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717800" y="1368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99061</xdr:rowOff>
    </xdr:from>
    <xdr:to>
      <xdr:col>6</xdr:col>
      <xdr:colOff>171450</xdr:colOff>
      <xdr:row>80</xdr:row>
      <xdr:rowOff>29211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1270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13988</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公債費以外の経常収支比率は、対前年度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ポイント減少し、類似団体平均を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ポイント下回っている。多角的に経費の圧縮に努め、引き続き、財政の弾力性の確保に努める。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00000000-0008-0000-0400-000090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2" name="直線コネクタ 401">
          <a:extLst>
            <a:ext uri="{FF2B5EF4-FFF2-40B4-BE49-F238E27FC236}">
              <a16:creationId xmlns:a16="http://schemas.microsoft.com/office/drawing/2014/main" id="{00000000-0008-0000-0400-000092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2" name="公債費以外グラフ枠">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170434</xdr:rowOff>
    </xdr:from>
    <xdr:to>
      <xdr:col>82</xdr:col>
      <xdr:colOff>107950</xdr:colOff>
      <xdr:row>79</xdr:row>
      <xdr:rowOff>152146</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flipV="1">
          <a:off x="16510000" y="1251483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124223</xdr:rowOff>
    </xdr:from>
    <xdr:ext cx="762000" cy="259045"/>
    <xdr:sp macro="" textlink="">
      <xdr:nvSpPr>
        <xdr:cNvPr id="414" name="公債費以外最小値テキスト">
          <a:extLst>
            <a:ext uri="{FF2B5EF4-FFF2-40B4-BE49-F238E27FC236}">
              <a16:creationId xmlns:a16="http://schemas.microsoft.com/office/drawing/2014/main" id="{00000000-0008-0000-0400-00009E010000}"/>
            </a:ext>
          </a:extLst>
        </xdr:cNvPr>
        <xdr:cNvSpPr txBox="1"/>
      </xdr:nvSpPr>
      <xdr:spPr>
        <a:xfrm>
          <a:off x="16598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152146</xdr:rowOff>
    </xdr:from>
    <xdr:to>
      <xdr:col>82</xdr:col>
      <xdr:colOff>196850</xdr:colOff>
      <xdr:row>79</xdr:row>
      <xdr:rowOff>152146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6421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85361</xdr:rowOff>
    </xdr:from>
    <xdr:ext cx="762000" cy="259045"/>
    <xdr:sp macro="" textlink="">
      <xdr:nvSpPr>
        <xdr:cNvPr id="416" name="公債費以外最大値テキスト">
          <a:extLst>
            <a:ext uri="{FF2B5EF4-FFF2-40B4-BE49-F238E27FC236}">
              <a16:creationId xmlns:a16="http://schemas.microsoft.com/office/drawing/2014/main" id="{00000000-0008-0000-0400-0000A0010000}"/>
            </a:ext>
          </a:extLst>
        </xdr:cNvPr>
        <xdr:cNvSpPr txBox="1"/>
      </xdr:nvSpPr>
      <xdr:spPr>
        <a:xfrm>
          <a:off x="16598900" y="12258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170434</xdr:rowOff>
    </xdr:from>
    <xdr:to>
      <xdr:col>82</xdr:col>
      <xdr:colOff>196850</xdr:colOff>
      <xdr:row>72</xdr:row>
      <xdr:rowOff>170434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6421100" y="12514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127000</xdr:rowOff>
    </xdr:from>
    <xdr:to>
      <xdr:col>82</xdr:col>
      <xdr:colOff>107950</xdr:colOff>
      <xdr:row>74</xdr:row>
      <xdr:rowOff>28702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5671800" y="1264285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107713</xdr:rowOff>
    </xdr:from>
    <xdr:ext cx="762000" cy="259045"/>
    <xdr:sp macro="" textlink="">
      <xdr:nvSpPr>
        <xdr:cNvPr id="419" name="公債費以外平均値テキスト">
          <a:extLst>
            <a:ext uri="{FF2B5EF4-FFF2-40B4-BE49-F238E27FC236}">
              <a16:creationId xmlns:a16="http://schemas.microsoft.com/office/drawing/2014/main" id="{00000000-0008-0000-0400-0000A3010000}"/>
            </a:ext>
          </a:extLst>
        </xdr:cNvPr>
        <xdr:cNvSpPr txBox="1"/>
      </xdr:nvSpPr>
      <xdr:spPr>
        <a:xfrm>
          <a:off x="16598900" y="12795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135636</xdr:rowOff>
    </xdr:from>
    <xdr:to>
      <xdr:col>82</xdr:col>
      <xdr:colOff>158750</xdr:colOff>
      <xdr:row>75</xdr:row>
      <xdr:rowOff>65786</xdr:rowOff>
    </xdr:to>
    <xdr:sp macro="" textlink="">
      <xdr:nvSpPr>
        <xdr:cNvPr id="420" name="フローチャート: 判断 419">
          <a:extLst>
            <a:ext uri="{FF2B5EF4-FFF2-40B4-BE49-F238E27FC236}">
              <a16:creationId xmlns:a16="http://schemas.microsoft.com/office/drawing/2014/main" id="{00000000-0008-0000-0400-0000A4010000}"/>
            </a:ext>
          </a:extLst>
        </xdr:cNvPr>
        <xdr:cNvSpPr/>
      </xdr:nvSpPr>
      <xdr:spPr>
        <a:xfrm>
          <a:off x="16459200" y="1282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97282</xdr:rowOff>
    </xdr:from>
    <xdr:to>
      <xdr:col>78</xdr:col>
      <xdr:colOff>69850</xdr:colOff>
      <xdr:row>74</xdr:row>
      <xdr:rowOff>28702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4782800" y="1261313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112776</xdr:rowOff>
    </xdr:from>
    <xdr:to>
      <xdr:col>78</xdr:col>
      <xdr:colOff>120650</xdr:colOff>
      <xdr:row>75</xdr:row>
      <xdr:rowOff>42926</xdr:rowOff>
    </xdr:to>
    <xdr:sp macro="" textlink="">
      <xdr:nvSpPr>
        <xdr:cNvPr id="422" name="フローチャート: 判断 421">
          <a:extLst>
            <a:ext uri="{FF2B5EF4-FFF2-40B4-BE49-F238E27FC236}">
              <a16:creationId xmlns:a16="http://schemas.microsoft.com/office/drawing/2014/main" id="{00000000-0008-0000-0400-0000A6010000}"/>
            </a:ext>
          </a:extLst>
        </xdr:cNvPr>
        <xdr:cNvSpPr/>
      </xdr:nvSpPr>
      <xdr:spPr>
        <a:xfrm>
          <a:off x="156210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27703</xdr:rowOff>
    </xdr:from>
    <xdr:ext cx="7366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5290800" y="12886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73</xdr:row>
      <xdr:rowOff>97282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3893800" y="1258570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162577</xdr:rowOff>
    </xdr:from>
    <xdr:ext cx="762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4401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69850</xdr:rowOff>
    </xdr:from>
    <xdr:to>
      <xdr:col>69</xdr:col>
      <xdr:colOff>92075</xdr:colOff>
      <xdr:row>74</xdr:row>
      <xdr:rowOff>8128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004800" y="125857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16764</xdr:rowOff>
    </xdr:from>
    <xdr:to>
      <xdr:col>69</xdr:col>
      <xdr:colOff>142875</xdr:colOff>
      <xdr:row>74</xdr:row>
      <xdr:rowOff>118364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3843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103141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3512800" y="12790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41910</xdr:rowOff>
    </xdr:from>
    <xdr:to>
      <xdr:col>65</xdr:col>
      <xdr:colOff>53975</xdr:colOff>
      <xdr:row>74</xdr:row>
      <xdr:rowOff>143510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2954000" y="1272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128287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2623800" y="12815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76200</xdr:rowOff>
    </xdr:from>
    <xdr:to>
      <xdr:col>82</xdr:col>
      <xdr:colOff>158750</xdr:colOff>
      <xdr:row>74</xdr:row>
      <xdr:rowOff>6350</xdr:rowOff>
    </xdr:to>
    <xdr:sp macro="" textlink="">
      <xdr:nvSpPr>
        <xdr:cNvPr id="437" name="楕円 436">
          <a:extLst>
            <a:ext uri="{FF2B5EF4-FFF2-40B4-BE49-F238E27FC236}">
              <a16:creationId xmlns:a16="http://schemas.microsoft.com/office/drawing/2014/main" id="{00000000-0008-0000-0400-0000B5010000}"/>
            </a:ext>
          </a:extLst>
        </xdr:cNvPr>
        <xdr:cNvSpPr/>
      </xdr:nvSpPr>
      <xdr:spPr>
        <a:xfrm>
          <a:off x="16459200" y="1259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72</xdr:row>
      <xdr:rowOff>92727</xdr:rowOff>
    </xdr:from>
    <xdr:ext cx="762000" cy="259045"/>
    <xdr:sp macro="" textlink="">
      <xdr:nvSpPr>
        <xdr:cNvPr id="438" name="公債費以外該当値テキスト">
          <a:extLst>
            <a:ext uri="{FF2B5EF4-FFF2-40B4-BE49-F238E27FC236}">
              <a16:creationId xmlns:a16="http://schemas.microsoft.com/office/drawing/2014/main" id="{00000000-0008-0000-0400-0000B6010000}"/>
            </a:ext>
          </a:extLst>
        </xdr:cNvPr>
        <xdr:cNvSpPr txBox="1"/>
      </xdr:nvSpPr>
      <xdr:spPr>
        <a:xfrm>
          <a:off x="16598900" y="1243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149352</xdr:rowOff>
    </xdr:from>
    <xdr:to>
      <xdr:col>78</xdr:col>
      <xdr:colOff>120650</xdr:colOff>
      <xdr:row>74</xdr:row>
      <xdr:rowOff>79502</xdr:rowOff>
    </xdr:to>
    <xdr:sp macro="" textlink="">
      <xdr:nvSpPr>
        <xdr:cNvPr id="439" name="楕円 438">
          <a:extLst>
            <a:ext uri="{FF2B5EF4-FFF2-40B4-BE49-F238E27FC236}">
              <a16:creationId xmlns:a16="http://schemas.microsoft.com/office/drawing/2014/main" id="{00000000-0008-0000-0400-0000B7010000}"/>
            </a:ext>
          </a:extLst>
        </xdr:cNvPr>
        <xdr:cNvSpPr/>
      </xdr:nvSpPr>
      <xdr:spPr>
        <a:xfrm>
          <a:off x="15621000" y="1266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89679</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434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46482</xdr:rowOff>
    </xdr:from>
    <xdr:to>
      <xdr:col>74</xdr:col>
      <xdr:colOff>31750</xdr:colOff>
      <xdr:row>73</xdr:row>
      <xdr:rowOff>148082</xdr:rowOff>
    </xdr:to>
    <xdr:sp macro="" textlink="">
      <xdr:nvSpPr>
        <xdr:cNvPr id="441" name="楕円 440">
          <a:extLst>
            <a:ext uri="{FF2B5EF4-FFF2-40B4-BE49-F238E27FC236}">
              <a16:creationId xmlns:a16="http://schemas.microsoft.com/office/drawing/2014/main" id="{00000000-0008-0000-0400-0000B9010000}"/>
            </a:ext>
          </a:extLst>
        </xdr:cNvPr>
        <xdr:cNvSpPr/>
      </xdr:nvSpPr>
      <xdr:spPr>
        <a:xfrm>
          <a:off x="14732000" y="1256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401800" y="12331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19050</xdr:rowOff>
    </xdr:from>
    <xdr:to>
      <xdr:col>69</xdr:col>
      <xdr:colOff>142875</xdr:colOff>
      <xdr:row>73</xdr:row>
      <xdr:rowOff>120650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3843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130827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128778</xdr:rowOff>
    </xdr:from>
    <xdr:to>
      <xdr:col>65</xdr:col>
      <xdr:colOff>53975</xdr:colOff>
      <xdr:row>74</xdr:row>
      <xdr:rowOff>58928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2954000" y="1264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69105</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41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56485</xdr:rowOff>
    </xdr:from>
    <xdr:to>
      <xdr:col>29</xdr:col>
      <xdr:colOff>127000</xdr:colOff>
      <xdr:row>20</xdr:row>
      <xdr:rowOff>14415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90060"/>
          <a:ext cx="0" cy="15009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157942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6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14415</xdr:rowOff>
    </xdr:from>
    <xdr:to>
      <xdr:col>30</xdr:col>
      <xdr:colOff>25400</xdr:colOff>
      <xdr:row>20</xdr:row>
      <xdr:rowOff>14415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910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142862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3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56485</xdr:rowOff>
    </xdr:from>
    <xdr:to>
      <xdr:col>30</xdr:col>
      <xdr:colOff>25400</xdr:colOff>
      <xdr:row>11</xdr:row>
      <xdr:rowOff>56485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900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171120</xdr:rowOff>
    </xdr:from>
    <xdr:to>
      <xdr:col>29</xdr:col>
      <xdr:colOff>127000</xdr:colOff>
      <xdr:row>13</xdr:row>
      <xdr:rowOff>124417</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76145"/>
          <a:ext cx="647700" cy="124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126557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7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154480</xdr:rowOff>
    </xdr:from>
    <xdr:to>
      <xdr:col>29</xdr:col>
      <xdr:colOff>177800</xdr:colOff>
      <xdr:row>17</xdr:row>
      <xdr:rowOff>84630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453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124417</xdr:rowOff>
    </xdr:from>
    <xdr:to>
      <xdr:col>26</xdr:col>
      <xdr:colOff>50800</xdr:colOff>
      <xdr:row>14</xdr:row>
      <xdr:rowOff>73721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400892"/>
          <a:ext cx="698500" cy="1207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77015</xdr:rowOff>
    </xdr:from>
    <xdr:to>
      <xdr:col>26</xdr:col>
      <xdr:colOff>101600</xdr:colOff>
      <xdr:row>18</xdr:row>
      <xdr:rowOff>7165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163392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25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73721</xdr:rowOff>
    </xdr:from>
    <xdr:to>
      <xdr:col>22</xdr:col>
      <xdr:colOff>114300</xdr:colOff>
      <xdr:row>15</xdr:row>
      <xdr:rowOff>3106</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521646"/>
          <a:ext cx="698500" cy="1008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119009</xdr:rowOff>
    </xdr:from>
    <xdr:to>
      <xdr:col>22</xdr:col>
      <xdr:colOff>165100</xdr:colOff>
      <xdr:row>18</xdr:row>
      <xdr:rowOff>49159</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33936</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67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3106</xdr:rowOff>
    </xdr:from>
    <xdr:to>
      <xdr:col>18</xdr:col>
      <xdr:colOff>177800</xdr:colOff>
      <xdr:row>15</xdr:row>
      <xdr:rowOff>84336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622481"/>
          <a:ext cx="698500" cy="812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163990</xdr:rowOff>
    </xdr:from>
    <xdr:to>
      <xdr:col>19</xdr:col>
      <xdr:colOff>38100</xdr:colOff>
      <xdr:row>18</xdr:row>
      <xdr:rowOff>94140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78917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71765</xdr:rowOff>
    </xdr:from>
    <xdr:to>
      <xdr:col>15</xdr:col>
      <xdr:colOff>101600</xdr:colOff>
      <xdr:row>17</xdr:row>
      <xdr:rowOff>1915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62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158142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4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120320</xdr:rowOff>
    </xdr:from>
    <xdr:to>
      <xdr:col>29</xdr:col>
      <xdr:colOff>177800</xdr:colOff>
      <xdr:row>13</xdr:row>
      <xdr:rowOff>50470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25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136847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7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73617</xdr:rowOff>
    </xdr:from>
    <xdr:to>
      <xdr:col>26</xdr:col>
      <xdr:colOff>101600</xdr:colOff>
      <xdr:row>14</xdr:row>
      <xdr:rowOff>3767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350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13944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118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22921</xdr:rowOff>
    </xdr:from>
    <xdr:to>
      <xdr:col>22</xdr:col>
      <xdr:colOff>165100</xdr:colOff>
      <xdr:row>14</xdr:row>
      <xdr:rowOff>124521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4708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134698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239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123756</xdr:rowOff>
    </xdr:from>
    <xdr:to>
      <xdr:col>19</xdr:col>
      <xdr:colOff>38100</xdr:colOff>
      <xdr:row>15</xdr:row>
      <xdr:rowOff>53906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716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64083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4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33536</xdr:rowOff>
    </xdr:from>
    <xdr:to>
      <xdr:col>15</xdr:col>
      <xdr:colOff>101600</xdr:colOff>
      <xdr:row>15</xdr:row>
      <xdr:rowOff>135136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652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145313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21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253202</xdr:rowOff>
    </xdr:from>
    <xdr:to>
      <xdr:col>29</xdr:col>
      <xdr:colOff>127000</xdr:colOff>
      <xdr:row>38</xdr:row>
      <xdr:rowOff>81105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7752"/>
          <a:ext cx="0" cy="13709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53182</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520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81105</xdr:rowOff>
    </xdr:from>
    <xdr:to>
      <xdr:col>30</xdr:col>
      <xdr:colOff>25400</xdr:colOff>
      <xdr:row>38</xdr:row>
      <xdr:rowOff>81105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5487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168129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2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253202</xdr:rowOff>
    </xdr:from>
    <xdr:to>
      <xdr:col>30</xdr:col>
      <xdr:colOff>25400</xdr:colOff>
      <xdr:row>33</xdr:row>
      <xdr:rowOff>253202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77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306329</xdr:rowOff>
    </xdr:from>
    <xdr:to>
      <xdr:col>29</xdr:col>
      <xdr:colOff>127000</xdr:colOff>
      <xdr:row>35</xdr:row>
      <xdr:rowOff>64920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573779"/>
          <a:ext cx="647700" cy="10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196059</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06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223982</xdr:rowOff>
    </xdr:from>
    <xdr:to>
      <xdr:col>29</xdr:col>
      <xdr:colOff>177800</xdr:colOff>
      <xdr:row>35</xdr:row>
      <xdr:rowOff>325582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3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306329</xdr:rowOff>
    </xdr:from>
    <xdr:to>
      <xdr:col>26</xdr:col>
      <xdr:colOff>50800</xdr:colOff>
      <xdr:row>35</xdr:row>
      <xdr:rowOff>14529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573779"/>
          <a:ext cx="698500" cy="511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232738</xdr:rowOff>
    </xdr:from>
    <xdr:to>
      <xdr:col>26</xdr:col>
      <xdr:colOff>101600</xdr:colOff>
      <xdr:row>35</xdr:row>
      <xdr:rowOff>334338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30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319115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29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4645</xdr:rowOff>
    </xdr:from>
    <xdr:to>
      <xdr:col>22</xdr:col>
      <xdr:colOff>114300</xdr:colOff>
      <xdr:row>35</xdr:row>
      <xdr:rowOff>14529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614995"/>
          <a:ext cx="698500" cy="9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234025</xdr:rowOff>
    </xdr:from>
    <xdr:to>
      <xdr:col>22</xdr:col>
      <xdr:colOff>165100</xdr:colOff>
      <xdr:row>35</xdr:row>
      <xdr:rowOff>335625</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43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320402</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30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326606</xdr:rowOff>
    </xdr:from>
    <xdr:to>
      <xdr:col>18</xdr:col>
      <xdr:colOff>177800</xdr:colOff>
      <xdr:row>35</xdr:row>
      <xdr:rowOff>4645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594056"/>
          <a:ext cx="698500" cy="20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263324</xdr:rowOff>
    </xdr:from>
    <xdr:to>
      <xdr:col>19</xdr:col>
      <xdr:colOff>38100</xdr:colOff>
      <xdr:row>36</xdr:row>
      <xdr:rowOff>22024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36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6801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6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210891</xdr:rowOff>
    </xdr:from>
    <xdr:to>
      <xdr:col>15</xdr:col>
      <xdr:colOff>101600</xdr:colOff>
      <xdr:row>35</xdr:row>
      <xdr:rowOff>312491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21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297268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0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14120</xdr:rowOff>
    </xdr:from>
    <xdr:to>
      <xdr:col>29</xdr:col>
      <xdr:colOff>177800</xdr:colOff>
      <xdr:row>35</xdr:row>
      <xdr:rowOff>115720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24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202097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46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255529</xdr:rowOff>
    </xdr:from>
    <xdr:to>
      <xdr:col>26</xdr:col>
      <xdr:colOff>101600</xdr:colOff>
      <xdr:row>35</xdr:row>
      <xdr:rowOff>14229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522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24406</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291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306629</xdr:rowOff>
    </xdr:from>
    <xdr:to>
      <xdr:col>22</xdr:col>
      <xdr:colOff>165100</xdr:colOff>
      <xdr:row>35</xdr:row>
      <xdr:rowOff>65329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574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75506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42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296745</xdr:rowOff>
    </xdr:from>
    <xdr:to>
      <xdr:col>19</xdr:col>
      <xdr:colOff>38100</xdr:colOff>
      <xdr:row>35</xdr:row>
      <xdr:rowOff>55445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5641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65623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33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275806</xdr:rowOff>
    </xdr:from>
    <xdr:to>
      <xdr:col>15</xdr:col>
      <xdr:colOff>101600</xdr:colOff>
      <xdr:row>35</xdr:row>
      <xdr:rowOff>34506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543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44683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31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7,843
7,770
992.36
12,353,253
11,736,270
537,552
6,229,075
11,281,974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73677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131044</xdr:rowOff>
    </xdr:from>
    <xdr:to>
      <xdr:col>24</xdr:col>
      <xdr:colOff>62865</xdr:colOff>
      <xdr:row>39</xdr:row>
      <xdr:rowOff>61047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45994"/>
          <a:ext cx="1270" cy="1301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64874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5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61047</xdr:rowOff>
    </xdr:from>
    <xdr:to>
      <xdr:col>24</xdr:col>
      <xdr:colOff>152400</xdr:colOff>
      <xdr:row>39</xdr:row>
      <xdr:rowOff>61047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4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77721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21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131044</xdr:rowOff>
    </xdr:from>
    <xdr:to>
      <xdr:col>24</xdr:col>
      <xdr:colOff>152400</xdr:colOff>
      <xdr:row>31</xdr:row>
      <xdr:rowOff>131044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45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4864</xdr:rowOff>
    </xdr:from>
    <xdr:to>
      <xdr:col>24</xdr:col>
      <xdr:colOff>63500</xdr:colOff>
      <xdr:row>34</xdr:row>
      <xdr:rowOff>131006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34164"/>
          <a:ext cx="838200" cy="126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71716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439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93289</xdr:rowOff>
    </xdr:from>
    <xdr:to>
      <xdr:col>24</xdr:col>
      <xdr:colOff>114300</xdr:colOff>
      <xdr:row>37</xdr:row>
      <xdr:rowOff>23439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6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131006</xdr:rowOff>
    </xdr:from>
    <xdr:to>
      <xdr:col>19</xdr:col>
      <xdr:colOff>177800</xdr:colOff>
      <xdr:row>35</xdr:row>
      <xdr:rowOff>28296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60306"/>
          <a:ext cx="889000" cy="6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8570</xdr:rowOff>
    </xdr:from>
    <xdr:to>
      <xdr:col>20</xdr:col>
      <xdr:colOff>38100</xdr:colOff>
      <xdr:row>37</xdr:row>
      <xdr:rowOff>110170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5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101297</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44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28296</xdr:rowOff>
    </xdr:from>
    <xdr:to>
      <xdr:col>15</xdr:col>
      <xdr:colOff>50800</xdr:colOff>
      <xdr:row>35</xdr:row>
      <xdr:rowOff>67592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29046"/>
          <a:ext cx="889000" cy="39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42547</xdr:rowOff>
    </xdr:from>
    <xdr:to>
      <xdr:col>15</xdr:col>
      <xdr:colOff>101600</xdr:colOff>
      <xdr:row>37</xdr:row>
      <xdr:rowOff>144147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8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135275</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47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67592</xdr:rowOff>
    </xdr:from>
    <xdr:to>
      <xdr:col>10</xdr:col>
      <xdr:colOff>114300</xdr:colOff>
      <xdr:row>35</xdr:row>
      <xdr:rowOff>111552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68342"/>
          <a:ext cx="889000" cy="43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64531</xdr:rowOff>
    </xdr:from>
    <xdr:to>
      <xdr:col>10</xdr:col>
      <xdr:colOff>165100</xdr:colOff>
      <xdr:row>37</xdr:row>
      <xdr:rowOff>166131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408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157258</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50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80785</xdr:rowOff>
    </xdr:from>
    <xdr:to>
      <xdr:col>6</xdr:col>
      <xdr:colOff>38100</xdr:colOff>
      <xdr:row>37</xdr:row>
      <xdr:rowOff>10935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5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2062</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345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125514</xdr:rowOff>
    </xdr:from>
    <xdr:to>
      <xdr:col>24</xdr:col>
      <xdr:colOff>114300</xdr:colOff>
      <xdr:row>34</xdr:row>
      <xdr:rowOff>55664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148391</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634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80206</xdr:rowOff>
    </xdr:from>
    <xdr:to>
      <xdr:col>20</xdr:col>
      <xdr:colOff>38100</xdr:colOff>
      <xdr:row>35</xdr:row>
      <xdr:rowOff>10356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26883</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148946</xdr:rowOff>
    </xdr:from>
    <xdr:to>
      <xdr:col>15</xdr:col>
      <xdr:colOff>101600</xdr:colOff>
      <xdr:row>35</xdr:row>
      <xdr:rowOff>79096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7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95623</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5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16792</xdr:rowOff>
    </xdr:from>
    <xdr:to>
      <xdr:col>10</xdr:col>
      <xdr:colOff>165100</xdr:colOff>
      <xdr:row>35</xdr:row>
      <xdr:rowOff>118392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1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134919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92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60752</xdr:rowOff>
    </xdr:from>
    <xdr:to>
      <xdr:col>6</xdr:col>
      <xdr:colOff>38100</xdr:colOff>
      <xdr:row>35</xdr:row>
      <xdr:rowOff>162352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6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7429</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83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6959</xdr:rowOff>
    </xdr:from>
    <xdr:to>
      <xdr:col>24</xdr:col>
      <xdr:colOff>62865</xdr:colOff>
      <xdr:row>59</xdr:row>
      <xdr:rowOff>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50909"/>
          <a:ext cx="1270" cy="1365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4377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9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550</xdr:rowOff>
    </xdr:from>
    <xdr:to>
      <xdr:col>24</xdr:col>
      <xdr:colOff>152400</xdr:colOff>
      <xdr:row>59</xdr:row>
      <xdr:rowOff>550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116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125086</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2613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1,849,200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6959</xdr:rowOff>
    </xdr:from>
    <xdr:to>
      <xdr:col>24</xdr:col>
      <xdr:colOff>152400</xdr:colOff>
      <xdr:row>51</xdr:row>
      <xdr:rowOff>6959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50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95764</xdr:rowOff>
    </xdr:from>
    <xdr:to>
      <xdr:col>24</xdr:col>
      <xdr:colOff>63500</xdr:colOff>
      <xdr:row>58</xdr:row>
      <xdr:rowOff>106993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39864"/>
          <a:ext cx="838200" cy="1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64257</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36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41380</xdr:rowOff>
    </xdr:from>
    <xdr:to>
      <xdr:col>24</xdr:col>
      <xdr:colOff>114300</xdr:colOff>
      <xdr:row>58</xdr:row>
      <xdr:rowOff>142980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98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106993</xdr:rowOff>
    </xdr:from>
    <xdr:to>
      <xdr:col>19</xdr:col>
      <xdr:colOff>177800</xdr:colOff>
      <xdr:row>58</xdr:row>
      <xdr:rowOff>114898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1093"/>
          <a:ext cx="889000" cy="7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51132</xdr:rowOff>
    </xdr:from>
    <xdr:to>
      <xdr:col>20</xdr:col>
      <xdr:colOff>38100</xdr:colOff>
      <xdr:row>58</xdr:row>
      <xdr:rowOff>152732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99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169259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70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112078</xdr:rowOff>
    </xdr:from>
    <xdr:to>
      <xdr:col>15</xdr:col>
      <xdr:colOff>50800</xdr:colOff>
      <xdr:row>58</xdr:row>
      <xdr:rowOff>114898</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56178"/>
          <a:ext cx="889000" cy="2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55380</xdr:rowOff>
    </xdr:from>
    <xdr:to>
      <xdr:col>15</xdr:col>
      <xdr:colOff>101600</xdr:colOff>
      <xdr:row>58</xdr:row>
      <xdr:rowOff>156980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99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2057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74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110047</xdr:rowOff>
    </xdr:from>
    <xdr:to>
      <xdr:col>10</xdr:col>
      <xdr:colOff>114300</xdr:colOff>
      <xdr:row>58</xdr:row>
      <xdr:rowOff>112078</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a:off x="1130300" y="10054147"/>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65801</xdr:rowOff>
    </xdr:from>
    <xdr:to>
      <xdr:col>10</xdr:col>
      <xdr:colOff>165100</xdr:colOff>
      <xdr:row>58</xdr:row>
      <xdr:rowOff>167401</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0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158528</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19795" y="101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48474</xdr:rowOff>
    </xdr:from>
    <xdr:to>
      <xdr:col>6</xdr:col>
      <xdr:colOff>38100</xdr:colOff>
      <xdr:row>58</xdr:row>
      <xdr:rowOff>150074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99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166601</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30795" y="976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44964</xdr:rowOff>
    </xdr:from>
    <xdr:to>
      <xdr:col>24</xdr:col>
      <xdr:colOff>114300</xdr:colOff>
      <xdr:row>58</xdr:row>
      <xdr:rowOff>146564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98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19807</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63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56193</xdr:rowOff>
    </xdr:from>
    <xdr:to>
      <xdr:col>20</xdr:col>
      <xdr:colOff>38100</xdr:colOff>
      <xdr:row>58</xdr:row>
      <xdr:rowOff>157793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148920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10093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64098</xdr:rowOff>
    </xdr:from>
    <xdr:to>
      <xdr:col>15</xdr:col>
      <xdr:colOff>101600</xdr:colOff>
      <xdr:row>58</xdr:row>
      <xdr:rowOff>165698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156825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1010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61278</xdr:rowOff>
    </xdr:from>
    <xdr:to>
      <xdr:col>10</xdr:col>
      <xdr:colOff>165100</xdr:colOff>
      <xdr:row>58</xdr:row>
      <xdr:rowOff>162878</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7955</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59247</xdr:rowOff>
    </xdr:from>
    <xdr:to>
      <xdr:col>6</xdr:col>
      <xdr:colOff>38100</xdr:colOff>
      <xdr:row>58</xdr:row>
      <xdr:rowOff>160847</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0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151974</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10096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30874</xdr:rowOff>
    </xdr:from>
    <xdr:to>
      <xdr:col>24</xdr:col>
      <xdr:colOff>62865</xdr:colOff>
      <xdr:row>79</xdr:row>
      <xdr:rowOff>31965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32374"/>
          <a:ext cx="1270" cy="15441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35792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0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31965</xdr:rowOff>
    </xdr:from>
    <xdr:to>
      <xdr:col>24</xdr:col>
      <xdr:colOff>152400</xdr:colOff>
      <xdr:row>79</xdr:row>
      <xdr:rowOff>31965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149001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0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30874</xdr:rowOff>
    </xdr:from>
    <xdr:to>
      <xdr:col>24</xdr:col>
      <xdr:colOff>152400</xdr:colOff>
      <xdr:row>70</xdr:row>
      <xdr:rowOff>30874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32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134455</xdr:rowOff>
    </xdr:from>
    <xdr:to>
      <xdr:col>24</xdr:col>
      <xdr:colOff>63500</xdr:colOff>
      <xdr:row>76</xdr:row>
      <xdr:rowOff>136627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164655"/>
          <a:ext cx="8382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43133</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2447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64706</xdr:rowOff>
    </xdr:from>
    <xdr:to>
      <xdr:col>24</xdr:col>
      <xdr:colOff>114300</xdr:colOff>
      <xdr:row>77</xdr:row>
      <xdr:rowOff>166306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66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136627</xdr:rowOff>
    </xdr:from>
    <xdr:to>
      <xdr:col>19</xdr:col>
      <xdr:colOff>177800</xdr:colOff>
      <xdr:row>77</xdr:row>
      <xdr:rowOff>4178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166827"/>
          <a:ext cx="889000" cy="39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127152</xdr:rowOff>
    </xdr:from>
    <xdr:to>
      <xdr:col>20</xdr:col>
      <xdr:colOff>38100</xdr:colOff>
      <xdr:row>78</xdr:row>
      <xdr:rowOff>57302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328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48429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42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4178</xdr:rowOff>
    </xdr:from>
    <xdr:to>
      <xdr:col>15</xdr:col>
      <xdr:colOff>50800</xdr:colOff>
      <xdr:row>77</xdr:row>
      <xdr:rowOff>16638</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205828"/>
          <a:ext cx="889000" cy="1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107314</xdr:rowOff>
    </xdr:from>
    <xdr:to>
      <xdr:col>15</xdr:col>
      <xdr:colOff>101600</xdr:colOff>
      <xdr:row>78</xdr:row>
      <xdr:rowOff>37464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30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28591</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0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153949</xdr:rowOff>
    </xdr:from>
    <xdr:to>
      <xdr:col>10</xdr:col>
      <xdr:colOff>114300</xdr:colOff>
      <xdr:row>77</xdr:row>
      <xdr:rowOff>16638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1130300" y="13184149"/>
          <a:ext cx="8890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101727</xdr:rowOff>
    </xdr:from>
    <xdr:to>
      <xdr:col>10</xdr:col>
      <xdr:colOff>165100</xdr:colOff>
      <xdr:row>78</xdr:row>
      <xdr:rowOff>31877</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23004</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39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106857</xdr:rowOff>
    </xdr:from>
    <xdr:to>
      <xdr:col>6</xdr:col>
      <xdr:colOff>38100</xdr:colOff>
      <xdr:row>78</xdr:row>
      <xdr:rowOff>37007</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28134</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63111" y="134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83655</xdr:rowOff>
    </xdr:from>
    <xdr:to>
      <xdr:col>24</xdr:col>
      <xdr:colOff>114300</xdr:colOff>
      <xdr:row>77</xdr:row>
      <xdr:rowOff>13805</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1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106532</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965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85827</xdr:rowOff>
    </xdr:from>
    <xdr:to>
      <xdr:col>20</xdr:col>
      <xdr:colOff>38100</xdr:colOff>
      <xdr:row>77</xdr:row>
      <xdr:rowOff>15977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11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32504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289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124828</xdr:rowOff>
    </xdr:from>
    <xdr:to>
      <xdr:col>15</xdr:col>
      <xdr:colOff>101600</xdr:colOff>
      <xdr:row>77</xdr:row>
      <xdr:rowOff>54978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15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71505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930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137288</xdr:rowOff>
    </xdr:from>
    <xdr:to>
      <xdr:col>10</xdr:col>
      <xdr:colOff>165100</xdr:colOff>
      <xdr:row>77</xdr:row>
      <xdr:rowOff>67438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1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83964</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94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103149</xdr:rowOff>
    </xdr:from>
    <xdr:to>
      <xdr:col>6</xdr:col>
      <xdr:colOff>38100</xdr:colOff>
      <xdr:row>77</xdr:row>
      <xdr:rowOff>33299</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1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49827</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90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103733</xdr:rowOff>
    </xdr:from>
    <xdr:to>
      <xdr:col>24</xdr:col>
      <xdr:colOff>62865</xdr:colOff>
      <xdr:row>98</xdr:row>
      <xdr:rowOff>57764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34233"/>
          <a:ext cx="1270" cy="13256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61591</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63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57764</xdr:rowOff>
    </xdr:from>
    <xdr:to>
      <xdr:col>24</xdr:col>
      <xdr:colOff>152400</xdr:colOff>
      <xdr:row>98</xdr:row>
      <xdr:rowOff>57764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5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50410</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09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103733</xdr:rowOff>
    </xdr:from>
    <xdr:to>
      <xdr:col>24</xdr:col>
      <xdr:colOff>152400</xdr:colOff>
      <xdr:row>90</xdr:row>
      <xdr:rowOff>103733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34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85652</xdr:rowOff>
    </xdr:from>
    <xdr:to>
      <xdr:col>24</xdr:col>
      <xdr:colOff>63500</xdr:colOff>
      <xdr:row>96</xdr:row>
      <xdr:rowOff>79502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3797300" y="16373402"/>
          <a:ext cx="838200" cy="16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10355</xdr:rowOff>
    </xdr:from>
    <xdr:ext cx="534377"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981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158928</xdr:rowOff>
    </xdr:from>
    <xdr:to>
      <xdr:col>24</xdr:col>
      <xdr:colOff>114300</xdr:colOff>
      <xdr:row>96</xdr:row>
      <xdr:rowOff>89078</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46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85652</xdr:rowOff>
    </xdr:from>
    <xdr:to>
      <xdr:col>19</xdr:col>
      <xdr:colOff>177800</xdr:colOff>
      <xdr:row>95</xdr:row>
      <xdr:rowOff>151054</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908300" y="16373402"/>
          <a:ext cx="889000" cy="65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45825</xdr:rowOff>
    </xdr:from>
    <xdr:to>
      <xdr:col>20</xdr:col>
      <xdr:colOff>38100</xdr:colOff>
      <xdr:row>96</xdr:row>
      <xdr:rowOff>147425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138552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530111" y="165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138198</xdr:rowOff>
    </xdr:from>
    <xdr:to>
      <xdr:col>15</xdr:col>
      <xdr:colOff>50800</xdr:colOff>
      <xdr:row>95</xdr:row>
      <xdr:rowOff>151054</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019300" y="16425948"/>
          <a:ext cx="889000" cy="1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105305</xdr:rowOff>
    </xdr:from>
    <xdr:to>
      <xdr:col>15</xdr:col>
      <xdr:colOff>101600</xdr:colOff>
      <xdr:row>97</xdr:row>
      <xdr:rowOff>35455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26582</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41111" y="1665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138198</xdr:rowOff>
    </xdr:from>
    <xdr:to>
      <xdr:col>10</xdr:col>
      <xdr:colOff>114300</xdr:colOff>
      <xdr:row>97</xdr:row>
      <xdr:rowOff>68813</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425948"/>
          <a:ext cx="889000" cy="27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161846</xdr:rowOff>
    </xdr:from>
    <xdr:to>
      <xdr:col>10</xdr:col>
      <xdr:colOff>165100</xdr:colOff>
      <xdr:row>96</xdr:row>
      <xdr:rowOff>91996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83123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54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56646</xdr:rowOff>
    </xdr:from>
    <xdr:to>
      <xdr:col>6</xdr:col>
      <xdr:colOff>38100</xdr:colOff>
      <xdr:row>96</xdr:row>
      <xdr:rowOff>158246</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3323</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28702</xdr:rowOff>
    </xdr:from>
    <xdr:to>
      <xdr:col>24</xdr:col>
      <xdr:colOff>114300</xdr:colOff>
      <xdr:row>96</xdr:row>
      <xdr:rowOff>130302</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48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7129</xdr:rowOff>
    </xdr:from>
    <xdr:ext cx="534377"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466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34852</xdr:rowOff>
    </xdr:from>
    <xdr:to>
      <xdr:col>20</xdr:col>
      <xdr:colOff>38100</xdr:colOff>
      <xdr:row>95</xdr:row>
      <xdr:rowOff>136452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322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152979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09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100254</xdr:rowOff>
    </xdr:from>
    <xdr:to>
      <xdr:col>15</xdr:col>
      <xdr:colOff>101600</xdr:colOff>
      <xdr:row>96</xdr:row>
      <xdr:rowOff>30404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38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46931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41111" y="1616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87398</xdr:rowOff>
    </xdr:from>
    <xdr:to>
      <xdr:col>10</xdr:col>
      <xdr:colOff>165100</xdr:colOff>
      <xdr:row>96</xdr:row>
      <xdr:rowOff>17548</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3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34075</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1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18013</xdr:rowOff>
    </xdr:from>
    <xdr:to>
      <xdr:col>6</xdr:col>
      <xdr:colOff>38100</xdr:colOff>
      <xdr:row>97</xdr:row>
      <xdr:rowOff>119613</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110740</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4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137444</xdr:rowOff>
    </xdr:from>
    <xdr:to>
      <xdr:col>54</xdr:col>
      <xdr:colOff>189865</xdr:colOff>
      <xdr:row>37</xdr:row>
      <xdr:rowOff>117831</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80944"/>
          <a:ext cx="1270" cy="1180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121658</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46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117831</xdr:rowOff>
    </xdr:from>
    <xdr:to>
      <xdr:col>55</xdr:col>
      <xdr:colOff>88900</xdr:colOff>
      <xdr:row>37</xdr:row>
      <xdr:rowOff>117831</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461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84121</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056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137444</xdr:rowOff>
    </xdr:from>
    <xdr:to>
      <xdr:col>55</xdr:col>
      <xdr:colOff>88900</xdr:colOff>
      <xdr:row>30</xdr:row>
      <xdr:rowOff>137444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80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84386</xdr:rowOff>
    </xdr:from>
    <xdr:to>
      <xdr:col>55</xdr:col>
      <xdr:colOff>0</xdr:colOff>
      <xdr:row>33</xdr:row>
      <xdr:rowOff>161200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5742236"/>
          <a:ext cx="838200" cy="7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34252</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350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55825</xdr:rowOff>
    </xdr:from>
    <xdr:to>
      <xdr:col>55</xdr:col>
      <xdr:colOff>50800</xdr:colOff>
      <xdr:row>35</xdr:row>
      <xdr:rowOff>157425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56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161200</xdr:rowOff>
    </xdr:from>
    <xdr:to>
      <xdr:col>50</xdr:col>
      <xdr:colOff>114300</xdr:colOff>
      <xdr:row>34</xdr:row>
      <xdr:rowOff>107033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5819050"/>
          <a:ext cx="889000" cy="1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127183</xdr:rowOff>
    </xdr:from>
    <xdr:to>
      <xdr:col>50</xdr:col>
      <xdr:colOff>165100</xdr:colOff>
      <xdr:row>36</xdr:row>
      <xdr:rowOff>57333</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48460</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22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107033</xdr:rowOff>
    </xdr:from>
    <xdr:to>
      <xdr:col>45</xdr:col>
      <xdr:colOff>177800</xdr:colOff>
      <xdr:row>35</xdr:row>
      <xdr:rowOff>25899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5936333"/>
          <a:ext cx="889000" cy="9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136232</xdr:rowOff>
    </xdr:from>
    <xdr:to>
      <xdr:col>46</xdr:col>
      <xdr:colOff>38100</xdr:colOff>
      <xdr:row>36</xdr:row>
      <xdr:rowOff>66382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57509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111426</xdr:rowOff>
    </xdr:from>
    <xdr:to>
      <xdr:col>41</xdr:col>
      <xdr:colOff>50800</xdr:colOff>
      <xdr:row>35</xdr:row>
      <xdr:rowOff>25899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5597826"/>
          <a:ext cx="889000" cy="4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2310</xdr:rowOff>
    </xdr:from>
    <xdr:to>
      <xdr:col>41</xdr:col>
      <xdr:colOff>101600</xdr:colOff>
      <xdr:row>36</xdr:row>
      <xdr:rowOff>103910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95037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131858</xdr:rowOff>
    </xdr:from>
    <xdr:to>
      <xdr:col>36</xdr:col>
      <xdr:colOff>165100</xdr:colOff>
      <xdr:row>33</xdr:row>
      <xdr:rowOff>62008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53135</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71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33586</xdr:rowOff>
    </xdr:from>
    <xdr:to>
      <xdr:col>55</xdr:col>
      <xdr:colOff>50800</xdr:colOff>
      <xdr:row>33</xdr:row>
      <xdr:rowOff>135186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56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56463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54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110400</xdr:rowOff>
    </xdr:from>
    <xdr:to>
      <xdr:col>50</xdr:col>
      <xdr:colOff>165100</xdr:colOff>
      <xdr:row>34</xdr:row>
      <xdr:rowOff>40550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57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57077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54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56233</xdr:rowOff>
    </xdr:from>
    <xdr:to>
      <xdr:col>46</xdr:col>
      <xdr:colOff>38100</xdr:colOff>
      <xdr:row>34</xdr:row>
      <xdr:rowOff>157833</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58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2910</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66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146549</xdr:rowOff>
    </xdr:from>
    <xdr:to>
      <xdr:col>41</xdr:col>
      <xdr:colOff>101600</xdr:colOff>
      <xdr:row>35</xdr:row>
      <xdr:rowOff>76699</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93226</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751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60626</xdr:rowOff>
    </xdr:from>
    <xdr:to>
      <xdr:col>36</xdr:col>
      <xdr:colOff>165100</xdr:colOff>
      <xdr:row>32</xdr:row>
      <xdr:rowOff>162226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55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7303</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32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56753</xdr:rowOff>
    </xdr:from>
    <xdr:to>
      <xdr:col>54</xdr:col>
      <xdr:colOff>189865</xdr:colOff>
      <xdr:row>59</xdr:row>
      <xdr:rowOff>88834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800703"/>
          <a:ext cx="1270" cy="1403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92661</xdr:rowOff>
    </xdr:from>
    <xdr:ext cx="469744"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20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88834</xdr:rowOff>
    </xdr:from>
    <xdr:to>
      <xdr:col>55</xdr:col>
      <xdr:colOff>88900</xdr:colOff>
      <xdr:row>59</xdr:row>
      <xdr:rowOff>88834</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2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3430</xdr:rowOff>
    </xdr:from>
    <xdr:ext cx="690189"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7593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56753</xdr:rowOff>
    </xdr:from>
    <xdr:to>
      <xdr:col>55</xdr:col>
      <xdr:colOff>88900</xdr:colOff>
      <xdr:row>51</xdr:row>
      <xdr:rowOff>56753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800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4783</xdr:rowOff>
    </xdr:from>
    <xdr:to>
      <xdr:col>55</xdr:col>
      <xdr:colOff>0</xdr:colOff>
      <xdr:row>58</xdr:row>
      <xdr:rowOff>92575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948883"/>
          <a:ext cx="838200" cy="8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49985</xdr:rowOff>
    </xdr:from>
    <xdr:ext cx="599010"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994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71558</xdr:rowOff>
    </xdr:from>
    <xdr:to>
      <xdr:col>55</xdr:col>
      <xdr:colOff>50800</xdr:colOff>
      <xdr:row>59</xdr:row>
      <xdr:rowOff>1708</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1001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92575</xdr:rowOff>
    </xdr:from>
    <xdr:to>
      <xdr:col>50</xdr:col>
      <xdr:colOff>114300</xdr:colOff>
      <xdr:row>58</xdr:row>
      <xdr:rowOff>110606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10036675"/>
          <a:ext cx="889000" cy="1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80282</xdr:rowOff>
    </xdr:from>
    <xdr:to>
      <xdr:col>50</xdr:col>
      <xdr:colOff>165100</xdr:colOff>
      <xdr:row>59</xdr:row>
      <xdr:rowOff>10432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1002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1559</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39795" y="1011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57908</xdr:rowOff>
    </xdr:from>
    <xdr:to>
      <xdr:col>45</xdr:col>
      <xdr:colOff>177800</xdr:colOff>
      <xdr:row>58</xdr:row>
      <xdr:rowOff>110606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7861300" y="10002008"/>
          <a:ext cx="889000" cy="52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97996</xdr:rowOff>
    </xdr:from>
    <xdr:to>
      <xdr:col>46</xdr:col>
      <xdr:colOff>38100</xdr:colOff>
      <xdr:row>59</xdr:row>
      <xdr:rowOff>28146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1004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19273</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50795" y="10134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57908</xdr:rowOff>
    </xdr:from>
    <xdr:to>
      <xdr:col>41</xdr:col>
      <xdr:colOff>50800</xdr:colOff>
      <xdr:row>58</xdr:row>
      <xdr:rowOff>71337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6972300" y="10002008"/>
          <a:ext cx="889000" cy="1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86664</xdr:rowOff>
    </xdr:from>
    <xdr:to>
      <xdr:col>41</xdr:col>
      <xdr:colOff>101600</xdr:colOff>
      <xdr:row>59</xdr:row>
      <xdr:rowOff>16814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100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7941</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61795" y="10123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1603</xdr:rowOff>
    </xdr:from>
    <xdr:to>
      <xdr:col>36</xdr:col>
      <xdr:colOff>165100</xdr:colOff>
      <xdr:row>58</xdr:row>
      <xdr:rowOff>103203</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945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119730</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672795" y="9720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125433</xdr:rowOff>
    </xdr:from>
    <xdr:to>
      <xdr:col>55</xdr:col>
      <xdr:colOff>50800</xdr:colOff>
      <xdr:row>58</xdr:row>
      <xdr:rowOff>55583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898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148310</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749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41775</xdr:rowOff>
    </xdr:from>
    <xdr:to>
      <xdr:col>50</xdr:col>
      <xdr:colOff>165100</xdr:colOff>
      <xdr:row>58</xdr:row>
      <xdr:rowOff>143375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98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159902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39795" y="976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59806</xdr:rowOff>
    </xdr:from>
    <xdr:to>
      <xdr:col>46</xdr:col>
      <xdr:colOff>38100</xdr:colOff>
      <xdr:row>58</xdr:row>
      <xdr:rowOff>161406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1000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6483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50795" y="9779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7108</xdr:rowOff>
    </xdr:from>
    <xdr:to>
      <xdr:col>41</xdr:col>
      <xdr:colOff>101600</xdr:colOff>
      <xdr:row>58</xdr:row>
      <xdr:rowOff>108708</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95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125235</xdr:rowOff>
    </xdr:from>
    <xdr:ext cx="599010"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61795" y="9726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20537</xdr:rowOff>
    </xdr:from>
    <xdr:to>
      <xdr:col>36</xdr:col>
      <xdr:colOff>165100</xdr:colOff>
      <xdr:row>58</xdr:row>
      <xdr:rowOff>122137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96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113264</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672795" y="10057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145792</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318742"/>
          <a:ext cx="1270" cy="1194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92469</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209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145792</xdr:rowOff>
    </xdr:from>
    <xdr:to>
      <xdr:col>55</xdr:col>
      <xdr:colOff>88900</xdr:colOff>
      <xdr:row>71</xdr:row>
      <xdr:rowOff>145792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31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98634</xdr:rowOff>
    </xdr:from>
    <xdr:to>
      <xdr:col>55</xdr:col>
      <xdr:colOff>0</xdr:colOff>
      <xdr:row>78</xdr:row>
      <xdr:rowOff>100648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471734"/>
          <a:ext cx="838200" cy="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30256</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23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7379</xdr:rowOff>
    </xdr:from>
    <xdr:to>
      <xdr:col>55</xdr:col>
      <xdr:colOff>50800</xdr:colOff>
      <xdr:row>78</xdr:row>
      <xdr:rowOff>108979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8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98645</xdr:rowOff>
    </xdr:from>
    <xdr:to>
      <xdr:col>50</xdr:col>
      <xdr:colOff>114300</xdr:colOff>
      <xdr:row>78</xdr:row>
      <xdr:rowOff>100648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71745"/>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11441</xdr:rowOff>
    </xdr:from>
    <xdr:to>
      <xdr:col>50</xdr:col>
      <xdr:colOff>165100</xdr:colOff>
      <xdr:row>78</xdr:row>
      <xdr:rowOff>113041</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129568</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5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157220</xdr:rowOff>
    </xdr:from>
    <xdr:to>
      <xdr:col>45</xdr:col>
      <xdr:colOff>177800</xdr:colOff>
      <xdr:row>78</xdr:row>
      <xdr:rowOff>98645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358870"/>
          <a:ext cx="889000" cy="11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23854</xdr:rowOff>
    </xdr:from>
    <xdr:to>
      <xdr:col>46</xdr:col>
      <xdr:colOff>38100</xdr:colOff>
      <xdr:row>78</xdr:row>
      <xdr:rowOff>125454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6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141981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7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157220</xdr:rowOff>
    </xdr:from>
    <xdr:to>
      <xdr:col>41</xdr:col>
      <xdr:colOff>50800</xdr:colOff>
      <xdr:row>77</xdr:row>
      <xdr:rowOff>164976</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358870"/>
          <a:ext cx="8890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26202</xdr:rowOff>
    </xdr:from>
    <xdr:to>
      <xdr:col>41</xdr:col>
      <xdr:colOff>101600</xdr:colOff>
      <xdr:row>78</xdr:row>
      <xdr:rowOff>127802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118929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49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154412</xdr:rowOff>
    </xdr:from>
    <xdr:to>
      <xdr:col>36</xdr:col>
      <xdr:colOff>165100</xdr:colOff>
      <xdr:row>78</xdr:row>
      <xdr:rowOff>84562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75689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4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47834</xdr:rowOff>
    </xdr:from>
    <xdr:to>
      <xdr:col>55</xdr:col>
      <xdr:colOff>50800</xdr:colOff>
      <xdr:row>78</xdr:row>
      <xdr:rowOff>149434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20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157256</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358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49848</xdr:rowOff>
    </xdr:from>
    <xdr:to>
      <xdr:col>50</xdr:col>
      <xdr:colOff>165100</xdr:colOff>
      <xdr:row>78</xdr:row>
      <xdr:rowOff>151448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2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142575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1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47845</xdr:rowOff>
    </xdr:from>
    <xdr:to>
      <xdr:col>46</xdr:col>
      <xdr:colOff>38100</xdr:colOff>
      <xdr:row>78</xdr:row>
      <xdr:rowOff>149445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4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140572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51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106420</xdr:rowOff>
    </xdr:from>
    <xdr:to>
      <xdr:col>41</xdr:col>
      <xdr:colOff>101600</xdr:colOff>
      <xdr:row>78</xdr:row>
      <xdr:rowOff>36570</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53097</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0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114176</xdr:rowOff>
    </xdr:from>
    <xdr:to>
      <xdr:col>36</xdr:col>
      <xdr:colOff>165100</xdr:colOff>
      <xdr:row>78</xdr:row>
      <xdr:rowOff>44326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3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60853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30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00000000-0008-0000-06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99316</xdr:rowOff>
    </xdr:from>
    <xdr:to>
      <xdr:col>54</xdr:col>
      <xdr:colOff>189865</xdr:colOff>
      <xdr:row>99</xdr:row>
      <xdr:rowOff>28549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10475595" y="15529816"/>
          <a:ext cx="1270" cy="1472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32376</xdr:rowOff>
    </xdr:from>
    <xdr:ext cx="469744" cy="259045"/>
    <xdr:sp macro="" textlink="">
      <xdr:nvSpPr>
        <xdr:cNvPr id="459" name="普通建設事業費 （ うち更新整備　）最小値テキスト">
          <a:extLst>
            <a:ext uri="{FF2B5EF4-FFF2-40B4-BE49-F238E27FC236}">
              <a16:creationId xmlns:a16="http://schemas.microsoft.com/office/drawing/2014/main" id="{00000000-0008-0000-0600-0000CB010000}"/>
            </a:ext>
          </a:extLst>
        </xdr:cNvPr>
        <xdr:cNvSpPr txBox="1"/>
      </xdr:nvSpPr>
      <xdr:spPr>
        <a:xfrm>
          <a:off x="10528300" y="1700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28549</xdr:rowOff>
    </xdr:from>
    <xdr:to>
      <xdr:col>55</xdr:col>
      <xdr:colOff>88900</xdr:colOff>
      <xdr:row>99</xdr:row>
      <xdr:rowOff>28549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7002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45993</xdr:rowOff>
    </xdr:from>
    <xdr:ext cx="599010" cy="259045"/>
    <xdr:sp macro="" textlink="">
      <xdr:nvSpPr>
        <xdr:cNvPr id="461" name="普通建設事業費 （ うち更新整備　）最大値テキスト">
          <a:extLst>
            <a:ext uri="{FF2B5EF4-FFF2-40B4-BE49-F238E27FC236}">
              <a16:creationId xmlns:a16="http://schemas.microsoft.com/office/drawing/2014/main" id="{00000000-0008-0000-0600-0000CD010000}"/>
            </a:ext>
          </a:extLst>
        </xdr:cNvPr>
        <xdr:cNvSpPr txBox="1"/>
      </xdr:nvSpPr>
      <xdr:spPr>
        <a:xfrm>
          <a:off x="10528300" y="1530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99316</xdr:rowOff>
    </xdr:from>
    <xdr:to>
      <xdr:col>55</xdr:col>
      <xdr:colOff>88900</xdr:colOff>
      <xdr:row>90</xdr:row>
      <xdr:rowOff>99316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552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160497</xdr:rowOff>
    </xdr:from>
    <xdr:to>
      <xdr:col>55</xdr:col>
      <xdr:colOff>0</xdr:colOff>
      <xdr:row>98</xdr:row>
      <xdr:rowOff>15024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9639300" y="16619697"/>
          <a:ext cx="838200" cy="19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153357</xdr:rowOff>
    </xdr:from>
    <xdr:ext cx="534377" cy="259045"/>
    <xdr:sp macro="" textlink="">
      <xdr:nvSpPr>
        <xdr:cNvPr id="464" name="普通建設事業費 （ うち更新整備　）平均値テキスト">
          <a:extLst>
            <a:ext uri="{FF2B5EF4-FFF2-40B4-BE49-F238E27FC236}">
              <a16:creationId xmlns:a16="http://schemas.microsoft.com/office/drawing/2014/main" id="{00000000-0008-0000-0600-0000D0010000}"/>
            </a:ext>
          </a:extLst>
        </xdr:cNvPr>
        <xdr:cNvSpPr txBox="1"/>
      </xdr:nvSpPr>
      <xdr:spPr>
        <a:xfrm>
          <a:off x="10528300" y="167840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3480</xdr:rowOff>
    </xdr:from>
    <xdr:to>
      <xdr:col>55</xdr:col>
      <xdr:colOff>50800</xdr:colOff>
      <xdr:row>98</xdr:row>
      <xdr:rowOff>105080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10426700" y="1680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15024</xdr:rowOff>
    </xdr:from>
    <xdr:to>
      <xdr:col>50</xdr:col>
      <xdr:colOff>114300</xdr:colOff>
      <xdr:row>98</xdr:row>
      <xdr:rowOff>73597</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8750300" y="16817124"/>
          <a:ext cx="889000" cy="5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12032</xdr:rowOff>
    </xdr:from>
    <xdr:to>
      <xdr:col>50</xdr:col>
      <xdr:colOff>165100</xdr:colOff>
      <xdr:row>98</xdr:row>
      <xdr:rowOff>113632</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9588500" y="1681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104759</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9372111" y="1690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73597</xdr:rowOff>
    </xdr:from>
    <xdr:to>
      <xdr:col>45</xdr:col>
      <xdr:colOff>177800</xdr:colOff>
      <xdr:row>98</xdr:row>
      <xdr:rowOff>81902</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7861300" y="16875697"/>
          <a:ext cx="889000" cy="8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29496</xdr:rowOff>
    </xdr:from>
    <xdr:to>
      <xdr:col>46</xdr:col>
      <xdr:colOff>38100</xdr:colOff>
      <xdr:row>98</xdr:row>
      <xdr:rowOff>131096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8699500" y="1683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122223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2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81902</xdr:rowOff>
    </xdr:from>
    <xdr:to>
      <xdr:col>41</xdr:col>
      <xdr:colOff>50800</xdr:colOff>
      <xdr:row>98</xdr:row>
      <xdr:rowOff>95155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6972300" y="16884002"/>
          <a:ext cx="889000" cy="13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15232</xdr:rowOff>
    </xdr:from>
    <xdr:to>
      <xdr:col>41</xdr:col>
      <xdr:colOff>101600</xdr:colOff>
      <xdr:row>98</xdr:row>
      <xdr:rowOff>116832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7810500" y="1681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133359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594111" y="16592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100912</xdr:rowOff>
    </xdr:from>
    <xdr:to>
      <xdr:col>36</xdr:col>
      <xdr:colOff>165100</xdr:colOff>
      <xdr:row>98</xdr:row>
      <xdr:rowOff>31062</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69215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47589</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672795" y="1650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109697</xdr:rowOff>
    </xdr:from>
    <xdr:to>
      <xdr:col>55</xdr:col>
      <xdr:colOff>50800</xdr:colOff>
      <xdr:row>97</xdr:row>
      <xdr:rowOff>39847</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10426700" y="1656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132574</xdr:rowOff>
    </xdr:from>
    <xdr:ext cx="599010" cy="259045"/>
    <xdr:sp macro="" textlink="">
      <xdr:nvSpPr>
        <xdr:cNvPr id="483" name="普通建設事業費 （ うち更新整備　）該当値テキスト">
          <a:extLst>
            <a:ext uri="{FF2B5EF4-FFF2-40B4-BE49-F238E27FC236}">
              <a16:creationId xmlns:a16="http://schemas.microsoft.com/office/drawing/2014/main" id="{00000000-0008-0000-0600-0000E3010000}"/>
            </a:ext>
          </a:extLst>
        </xdr:cNvPr>
        <xdr:cNvSpPr txBox="1"/>
      </xdr:nvSpPr>
      <xdr:spPr>
        <a:xfrm>
          <a:off x="10528300" y="16420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135674</xdr:rowOff>
    </xdr:from>
    <xdr:to>
      <xdr:col>50</xdr:col>
      <xdr:colOff>165100</xdr:colOff>
      <xdr:row>98</xdr:row>
      <xdr:rowOff>65824</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9588500" y="16766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82351</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339795" y="16541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22797</xdr:rowOff>
    </xdr:from>
    <xdr:to>
      <xdr:col>46</xdr:col>
      <xdr:colOff>38100</xdr:colOff>
      <xdr:row>98</xdr:row>
      <xdr:rowOff>124397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8699500" y="1682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140924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483111" y="1660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31102</xdr:rowOff>
    </xdr:from>
    <xdr:to>
      <xdr:col>41</xdr:col>
      <xdr:colOff>101600</xdr:colOff>
      <xdr:row>98</xdr:row>
      <xdr:rowOff>132702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7810500" y="1683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123829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7594111" y="16925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44355</xdr:rowOff>
    </xdr:from>
    <xdr:to>
      <xdr:col>36</xdr:col>
      <xdr:colOff>165100</xdr:colOff>
      <xdr:row>98</xdr:row>
      <xdr:rowOff>145955</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6921500" y="1684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137082</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05111" y="1693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3189</xdr:rowOff>
    </xdr:from>
    <xdr:to>
      <xdr:col>85</xdr:col>
      <xdr:colOff>126364</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46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121316</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21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3189</xdr:rowOff>
    </xdr:from>
    <xdr:to>
      <xdr:col>86</xdr:col>
      <xdr:colOff>25400</xdr:colOff>
      <xdr:row>30</xdr:row>
      <xdr:rowOff>3189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46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120799</xdr:rowOff>
    </xdr:from>
    <xdr:to>
      <xdr:col>85</xdr:col>
      <xdr:colOff>127000</xdr:colOff>
      <xdr:row>37</xdr:row>
      <xdr:rowOff>104514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292999"/>
          <a:ext cx="838200" cy="15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126854</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70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148427</xdr:rowOff>
    </xdr:from>
    <xdr:to>
      <xdr:col>85</xdr:col>
      <xdr:colOff>177800</xdr:colOff>
      <xdr:row>38</xdr:row>
      <xdr:rowOff>78577</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492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104514</xdr:rowOff>
    </xdr:from>
    <xdr:to>
      <xdr:col>81</xdr:col>
      <xdr:colOff>50800</xdr:colOff>
      <xdr:row>38</xdr:row>
      <xdr:rowOff>29460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448164"/>
          <a:ext cx="889000" cy="9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119688</xdr:rowOff>
    </xdr:from>
    <xdr:to>
      <xdr:col>81</xdr:col>
      <xdr:colOff>101600</xdr:colOff>
      <xdr:row>38</xdr:row>
      <xdr:rowOff>49837</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46333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40965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556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29460</xdr:rowOff>
    </xdr:from>
    <xdr:to>
      <xdr:col>76</xdr:col>
      <xdr:colOff>114300</xdr:colOff>
      <xdr:row>38</xdr:row>
      <xdr:rowOff>68624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544560"/>
          <a:ext cx="889000" cy="3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132032</xdr:rowOff>
    </xdr:from>
    <xdr:to>
      <xdr:col>76</xdr:col>
      <xdr:colOff>165100</xdr:colOff>
      <xdr:row>38</xdr:row>
      <xdr:rowOff>62182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47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78709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250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35385</xdr:rowOff>
    </xdr:from>
    <xdr:to>
      <xdr:col>71</xdr:col>
      <xdr:colOff>177800</xdr:colOff>
      <xdr:row>38</xdr:row>
      <xdr:rowOff>68624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5350335"/>
          <a:ext cx="889000" cy="123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160150</xdr:rowOff>
    </xdr:from>
    <xdr:to>
      <xdr:col>72</xdr:col>
      <xdr:colOff>38100</xdr:colOff>
      <xdr:row>38</xdr:row>
      <xdr:rowOff>90300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5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106827</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27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92101</xdr:rowOff>
    </xdr:from>
    <xdr:to>
      <xdr:col>67</xdr:col>
      <xdr:colOff>101600</xdr:colOff>
      <xdr:row>38</xdr:row>
      <xdr:rowOff>22251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435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13378</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528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69999</xdr:rowOff>
    </xdr:from>
    <xdr:to>
      <xdr:col>85</xdr:col>
      <xdr:colOff>177800</xdr:colOff>
      <xdr:row>37</xdr:row>
      <xdr:rowOff>149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4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92876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9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53714</xdr:rowOff>
    </xdr:from>
    <xdr:to>
      <xdr:col>81</xdr:col>
      <xdr:colOff>101600</xdr:colOff>
      <xdr:row>37</xdr:row>
      <xdr:rowOff>155314</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3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391</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17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150110</xdr:rowOff>
    </xdr:from>
    <xdr:to>
      <xdr:col>76</xdr:col>
      <xdr:colOff>165100</xdr:colOff>
      <xdr:row>38</xdr:row>
      <xdr:rowOff>80260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49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71387</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58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17824</xdr:rowOff>
    </xdr:from>
    <xdr:to>
      <xdr:col>72</xdr:col>
      <xdr:colOff>38100</xdr:colOff>
      <xdr:row>38</xdr:row>
      <xdr:rowOff>119424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5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110551</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62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156035</xdr:rowOff>
    </xdr:from>
    <xdr:to>
      <xdr:col>67</xdr:col>
      <xdr:colOff>101600</xdr:colOff>
      <xdr:row>31</xdr:row>
      <xdr:rowOff>86185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529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29</xdr:row>
      <xdr:rowOff>102712</xdr:rowOff>
    </xdr:from>
    <xdr:ext cx="59901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14795" y="5074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92727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665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141405</xdr:rowOff>
    </xdr:from>
    <xdr:to>
      <xdr:col>85</xdr:col>
      <xdr:colOff>126364</xdr:colOff>
      <xdr:row>78</xdr:row>
      <xdr:rowOff>131091</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485805"/>
          <a:ext cx="1269" cy="1018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134918</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08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131091</xdr:rowOff>
    </xdr:from>
    <xdr:to>
      <xdr:col>86</xdr:col>
      <xdr:colOff>25400</xdr:colOff>
      <xdr:row>78</xdr:row>
      <xdr:rowOff>131091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04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88082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261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141405</xdr:rowOff>
    </xdr:from>
    <xdr:to>
      <xdr:col>86</xdr:col>
      <xdr:colOff>25400</xdr:colOff>
      <xdr:row>72</xdr:row>
      <xdr:rowOff>141405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48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80406</xdr:rowOff>
    </xdr:from>
    <xdr:to>
      <xdr:col>85</xdr:col>
      <xdr:colOff>127000</xdr:colOff>
      <xdr:row>72</xdr:row>
      <xdr:rowOff>141405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2424806"/>
          <a:ext cx="838200" cy="6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17854</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48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39427</xdr:rowOff>
    </xdr:from>
    <xdr:to>
      <xdr:col>85</xdr:col>
      <xdr:colOff>177800</xdr:colOff>
      <xdr:row>76</xdr:row>
      <xdr:rowOff>141027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6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80406</xdr:rowOff>
    </xdr:from>
    <xdr:to>
      <xdr:col>81</xdr:col>
      <xdr:colOff>50800</xdr:colOff>
      <xdr:row>72</xdr:row>
      <xdr:rowOff>126771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4592300" y="12424806"/>
          <a:ext cx="889000" cy="4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42805</xdr:rowOff>
    </xdr:from>
    <xdr:to>
      <xdr:col>81</xdr:col>
      <xdr:colOff>101600</xdr:colOff>
      <xdr:row>76</xdr:row>
      <xdr:rowOff>144405</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135532</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316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126771</xdr:rowOff>
    </xdr:from>
    <xdr:to>
      <xdr:col>76</xdr:col>
      <xdr:colOff>114300</xdr:colOff>
      <xdr:row>73</xdr:row>
      <xdr:rowOff>16101</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471171"/>
          <a:ext cx="889000" cy="60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39357</xdr:rowOff>
    </xdr:from>
    <xdr:to>
      <xdr:col>76</xdr:col>
      <xdr:colOff>165100</xdr:colOff>
      <xdr:row>76</xdr:row>
      <xdr:rowOff>140957</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132084</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316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16101</xdr:rowOff>
    </xdr:from>
    <xdr:to>
      <xdr:col>71</xdr:col>
      <xdr:colOff>177800</xdr:colOff>
      <xdr:row>73</xdr:row>
      <xdr:rowOff>38869</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2531951"/>
          <a:ext cx="8890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57719</xdr:rowOff>
    </xdr:from>
    <xdr:to>
      <xdr:col>72</xdr:col>
      <xdr:colOff>38100</xdr:colOff>
      <xdr:row>76</xdr:row>
      <xdr:rowOff>159319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150446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18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95072</xdr:rowOff>
    </xdr:from>
    <xdr:to>
      <xdr:col>67</xdr:col>
      <xdr:colOff>101600</xdr:colOff>
      <xdr:row>76</xdr:row>
      <xdr:rowOff>25223</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16349</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90605</xdr:rowOff>
    </xdr:from>
    <xdr:to>
      <xdr:col>85</xdr:col>
      <xdr:colOff>177800</xdr:colOff>
      <xdr:row>73</xdr:row>
      <xdr:rowOff>20755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43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43632</xdr:rowOff>
    </xdr:from>
    <xdr:ext cx="599010"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388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29606</xdr:rowOff>
    </xdr:from>
    <xdr:to>
      <xdr:col>81</xdr:col>
      <xdr:colOff>101600</xdr:colOff>
      <xdr:row>72</xdr:row>
      <xdr:rowOff>131206</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37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147733</xdr:rowOff>
    </xdr:from>
    <xdr:ext cx="59901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795" y="12149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75971</xdr:rowOff>
    </xdr:from>
    <xdr:to>
      <xdr:col>76</xdr:col>
      <xdr:colOff>165100</xdr:colOff>
      <xdr:row>73</xdr:row>
      <xdr:rowOff>6121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42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22648</xdr:rowOff>
    </xdr:from>
    <xdr:ext cx="59901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795" y="12195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136751</xdr:rowOff>
    </xdr:from>
    <xdr:to>
      <xdr:col>72</xdr:col>
      <xdr:colOff>38100</xdr:colOff>
      <xdr:row>73</xdr:row>
      <xdr:rowOff>66901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48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83428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795" y="12256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159519</xdr:rowOff>
    </xdr:from>
    <xdr:to>
      <xdr:col>67</xdr:col>
      <xdr:colOff>101600</xdr:colOff>
      <xdr:row>73</xdr:row>
      <xdr:rowOff>89669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5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106196</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795" y="122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21970</xdr:rowOff>
    </xdr:from>
    <xdr:ext cx="685572"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760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89964</xdr:rowOff>
    </xdr:from>
    <xdr:to>
      <xdr:col>85</xdr:col>
      <xdr:colOff>126364</xdr:colOff>
      <xdr:row>99</xdr:row>
      <xdr:rowOff>97030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0464"/>
          <a:ext cx="1269" cy="1550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100857</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74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97030</xdr:rowOff>
    </xdr:from>
    <xdr:to>
      <xdr:col>86</xdr:col>
      <xdr:colOff>25400</xdr:colOff>
      <xdr:row>99</xdr:row>
      <xdr:rowOff>97030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7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36641</xdr:rowOff>
    </xdr:from>
    <xdr:ext cx="690189"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956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89964</xdr:rowOff>
    </xdr:from>
    <xdr:to>
      <xdr:col>86</xdr:col>
      <xdr:colOff>25400</xdr:colOff>
      <xdr:row>90</xdr:row>
      <xdr:rowOff>89964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102636</xdr:rowOff>
    </xdr:from>
    <xdr:to>
      <xdr:col>85</xdr:col>
      <xdr:colOff>127000</xdr:colOff>
      <xdr:row>98</xdr:row>
      <xdr:rowOff>168241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04736"/>
          <a:ext cx="838200" cy="65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118125</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9202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139698</xdr:rowOff>
    </xdr:from>
    <xdr:to>
      <xdr:col>85</xdr:col>
      <xdr:colOff>177800</xdr:colOff>
      <xdr:row>99</xdr:row>
      <xdr:rowOff>69848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94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168241</xdr:rowOff>
    </xdr:from>
    <xdr:to>
      <xdr:col>81</xdr:col>
      <xdr:colOff>50800</xdr:colOff>
      <xdr:row>99</xdr:row>
      <xdr:rowOff>24411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970341"/>
          <a:ext cx="889000" cy="2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149273</xdr:rowOff>
    </xdr:from>
    <xdr:to>
      <xdr:col>81</xdr:col>
      <xdr:colOff>101600</xdr:colOff>
      <xdr:row>99</xdr:row>
      <xdr:rowOff>79423</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95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70550</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4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142263</xdr:rowOff>
    </xdr:from>
    <xdr:to>
      <xdr:col>76</xdr:col>
      <xdr:colOff>114300</xdr:colOff>
      <xdr:row>99</xdr:row>
      <xdr:rowOff>24411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944363"/>
          <a:ext cx="889000" cy="5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152371</xdr:rowOff>
    </xdr:from>
    <xdr:to>
      <xdr:col>76</xdr:col>
      <xdr:colOff>165100</xdr:colOff>
      <xdr:row>99</xdr:row>
      <xdr:rowOff>82521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95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73648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704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142263</xdr:rowOff>
    </xdr:from>
    <xdr:to>
      <xdr:col>71</xdr:col>
      <xdr:colOff>177800</xdr:colOff>
      <xdr:row>99</xdr:row>
      <xdr:rowOff>30744</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944363"/>
          <a:ext cx="889000" cy="5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138556</xdr:rowOff>
    </xdr:from>
    <xdr:to>
      <xdr:col>72</xdr:col>
      <xdr:colOff>38100</xdr:colOff>
      <xdr:row>99</xdr:row>
      <xdr:rowOff>68706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9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59833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7033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136435</xdr:rowOff>
    </xdr:from>
    <xdr:to>
      <xdr:col>67</xdr:col>
      <xdr:colOff>101600</xdr:colOff>
      <xdr:row>99</xdr:row>
      <xdr:rowOff>66585</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93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83112</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1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51836</xdr:rowOff>
    </xdr:from>
    <xdr:to>
      <xdr:col>85</xdr:col>
      <xdr:colOff>177800</xdr:colOff>
      <xdr:row>98</xdr:row>
      <xdr:rowOff>153436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53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74713</xdr:rowOff>
    </xdr:from>
    <xdr:ext cx="599010"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05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117441</xdr:rowOff>
    </xdr:from>
    <xdr:to>
      <xdr:col>81</xdr:col>
      <xdr:colOff>101600</xdr:colOff>
      <xdr:row>99</xdr:row>
      <xdr:rowOff>47591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919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64118</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69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145061</xdr:rowOff>
    </xdr:from>
    <xdr:to>
      <xdr:col>76</xdr:col>
      <xdr:colOff>165100</xdr:colOff>
      <xdr:row>99</xdr:row>
      <xdr:rowOff>75211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94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91738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72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91463</xdr:rowOff>
    </xdr:from>
    <xdr:to>
      <xdr:col>72</xdr:col>
      <xdr:colOff>38100</xdr:colOff>
      <xdr:row>99</xdr:row>
      <xdr:rowOff>21613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9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38140</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795" y="1666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151394</xdr:rowOff>
    </xdr:from>
    <xdr:to>
      <xdr:col>67</xdr:col>
      <xdr:colOff>101600</xdr:colOff>
      <xdr:row>99</xdr:row>
      <xdr:rowOff>81544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953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72671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7046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89996</xdr:rowOff>
    </xdr:from>
    <xdr:to>
      <xdr:col>116</xdr:col>
      <xdr:colOff>62864</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233496"/>
          <a:ext cx="1269" cy="15519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36673</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00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89996</xdr:rowOff>
    </xdr:from>
    <xdr:to>
      <xdr:col>116</xdr:col>
      <xdr:colOff>152400</xdr:colOff>
      <xdr:row>30</xdr:row>
      <xdr:rowOff>89996</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23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151243</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94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128366</xdr:rowOff>
    </xdr:from>
    <xdr:to>
      <xdr:col>116</xdr:col>
      <xdr:colOff>114300</xdr:colOff>
      <xdr:row>39</xdr:row>
      <xdr:rowOff>58516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43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141412</xdr:rowOff>
    </xdr:from>
    <xdr:to>
      <xdr:col>112</xdr:col>
      <xdr:colOff>38100</xdr:colOff>
      <xdr:row>39</xdr:row>
      <xdr:rowOff>71562</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88090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3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153806</xdr:rowOff>
    </xdr:from>
    <xdr:to>
      <xdr:col>107</xdr:col>
      <xdr:colOff>101600</xdr:colOff>
      <xdr:row>39</xdr:row>
      <xdr:rowOff>83956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68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100483</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44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155896</xdr:rowOff>
    </xdr:from>
    <xdr:to>
      <xdr:col>102</xdr:col>
      <xdr:colOff>165100</xdr:colOff>
      <xdr:row>39</xdr:row>
      <xdr:rowOff>86046</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7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102573</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4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157235</xdr:rowOff>
    </xdr:from>
    <xdr:to>
      <xdr:col>98</xdr:col>
      <xdr:colOff>38100</xdr:colOff>
      <xdr:row>39</xdr:row>
      <xdr:rowOff>87385</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7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103912</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47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9607</xdr:rowOff>
    </xdr:from>
    <xdr:to>
      <xdr:col>116</xdr:col>
      <xdr:colOff>62864</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753557"/>
          <a:ext cx="1269" cy="1406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127734</xdr:rowOff>
    </xdr:from>
    <xdr:ext cx="534377" cy="259045"/>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52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9607</xdr:rowOff>
    </xdr:from>
    <xdr:to>
      <xdr:col>116</xdr:col>
      <xdr:colOff>152400</xdr:colOff>
      <xdr:row>51</xdr:row>
      <xdr:rowOff>9607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753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121545</xdr:rowOff>
    </xdr:from>
    <xdr:to>
      <xdr:col>116</xdr:col>
      <xdr:colOff>63500</xdr:colOff>
      <xdr:row>57</xdr:row>
      <xdr:rowOff>163626</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9894195"/>
          <a:ext cx="838200" cy="4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85367</xdr:rowOff>
    </xdr:from>
    <xdr:ext cx="469744" cy="259045"/>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10029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106940</xdr:rowOff>
    </xdr:from>
    <xdr:to>
      <xdr:col>116</xdr:col>
      <xdr:colOff>114300</xdr:colOff>
      <xdr:row>59</xdr:row>
      <xdr:rowOff>37090</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5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163626</xdr:rowOff>
    </xdr:from>
    <xdr:to>
      <xdr:col>111</xdr:col>
      <xdr:colOff>177800</xdr:colOff>
      <xdr:row>58</xdr:row>
      <xdr:rowOff>3988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9936276"/>
          <a:ext cx="889000" cy="1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110312</xdr:rowOff>
    </xdr:from>
    <xdr:to>
      <xdr:col>112</xdr:col>
      <xdr:colOff>38100</xdr:colOff>
      <xdr:row>59</xdr:row>
      <xdr:rowOff>40462</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31589</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47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134195</xdr:rowOff>
    </xdr:from>
    <xdr:to>
      <xdr:col>107</xdr:col>
      <xdr:colOff>50800</xdr:colOff>
      <xdr:row>58</xdr:row>
      <xdr:rowOff>3988</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9906845"/>
          <a:ext cx="889000" cy="41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110560</xdr:rowOff>
    </xdr:from>
    <xdr:to>
      <xdr:col>107</xdr:col>
      <xdr:colOff>101600</xdr:colOff>
      <xdr:row>59</xdr:row>
      <xdr:rowOff>40710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31837</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134195</xdr:rowOff>
    </xdr:from>
    <xdr:to>
      <xdr:col>102</xdr:col>
      <xdr:colOff>114300</xdr:colOff>
      <xdr:row>58</xdr:row>
      <xdr:rowOff>2140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8656300" y="9906845"/>
          <a:ext cx="8890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108750</xdr:rowOff>
    </xdr:from>
    <xdr:to>
      <xdr:col>102</xdr:col>
      <xdr:colOff>165100</xdr:colOff>
      <xdr:row>59</xdr:row>
      <xdr:rowOff>38900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30027</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56591</xdr:rowOff>
    </xdr:from>
    <xdr:to>
      <xdr:col>98</xdr:col>
      <xdr:colOff>38100</xdr:colOff>
      <xdr:row>58</xdr:row>
      <xdr:rowOff>158191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149318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70745</xdr:rowOff>
    </xdr:from>
    <xdr:to>
      <xdr:col>116</xdr:col>
      <xdr:colOff>114300</xdr:colOff>
      <xdr:row>58</xdr:row>
      <xdr:rowOff>895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984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93622</xdr:rowOff>
    </xdr:from>
    <xdr:ext cx="534377" cy="2590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9694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112826</xdr:rowOff>
    </xdr:from>
    <xdr:to>
      <xdr:col>112</xdr:col>
      <xdr:colOff>38100</xdr:colOff>
      <xdr:row>58</xdr:row>
      <xdr:rowOff>42976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988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59503</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56111" y="96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124638</xdr:rowOff>
    </xdr:from>
    <xdr:to>
      <xdr:col>107</xdr:col>
      <xdr:colOff>101600</xdr:colOff>
      <xdr:row>58</xdr:row>
      <xdr:rowOff>54788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989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71315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67111" y="967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83395</xdr:rowOff>
    </xdr:from>
    <xdr:to>
      <xdr:col>102</xdr:col>
      <xdr:colOff>165100</xdr:colOff>
      <xdr:row>58</xdr:row>
      <xdr:rowOff>13545</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98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30072</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278111" y="963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122790</xdr:rowOff>
    </xdr:from>
    <xdr:to>
      <xdr:col>98</xdr:col>
      <xdr:colOff>38100</xdr:colOff>
      <xdr:row>58</xdr:row>
      <xdr:rowOff>52940</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98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69467</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389111" y="96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a:extLst>
            <a:ext uri="{FF2B5EF4-FFF2-40B4-BE49-F238E27FC236}">
              <a16:creationId xmlns:a16="http://schemas.microsoft.com/office/drawing/2014/main" id="{00000000-0008-0000-0600-00005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123910</xdr:rowOff>
    </xdr:from>
    <xdr:to>
      <xdr:col>116</xdr:col>
      <xdr:colOff>62864</xdr:colOff>
      <xdr:row>79</xdr:row>
      <xdr:rowOff>102634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2159595" y="12125410"/>
          <a:ext cx="1269" cy="1521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106461</xdr:rowOff>
    </xdr:from>
    <xdr:ext cx="534377" cy="259045"/>
    <xdr:sp macro="" textlink="">
      <xdr:nvSpPr>
        <xdr:cNvPr id="859" name="繰出金最小値テキスト">
          <a:extLst>
            <a:ext uri="{FF2B5EF4-FFF2-40B4-BE49-F238E27FC236}">
              <a16:creationId xmlns:a16="http://schemas.microsoft.com/office/drawing/2014/main" id="{00000000-0008-0000-0600-00005B030000}"/>
            </a:ext>
          </a:extLst>
        </xdr:cNvPr>
        <xdr:cNvSpPr txBox="1"/>
      </xdr:nvSpPr>
      <xdr:spPr>
        <a:xfrm>
          <a:off x="22212300" y="1365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102634</xdr:rowOff>
    </xdr:from>
    <xdr:to>
      <xdr:col>116</xdr:col>
      <xdr:colOff>152400</xdr:colOff>
      <xdr:row>79</xdr:row>
      <xdr:rowOff>102634</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364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70587</xdr:rowOff>
    </xdr:from>
    <xdr:ext cx="599010" cy="259045"/>
    <xdr:sp macro="" textlink="">
      <xdr:nvSpPr>
        <xdr:cNvPr id="861" name="繰出金最大値テキスト">
          <a:extLst>
            <a:ext uri="{FF2B5EF4-FFF2-40B4-BE49-F238E27FC236}">
              <a16:creationId xmlns:a16="http://schemas.microsoft.com/office/drawing/2014/main" id="{00000000-0008-0000-0600-00005D030000}"/>
            </a:ext>
          </a:extLst>
        </xdr:cNvPr>
        <xdr:cNvSpPr txBox="1"/>
      </xdr:nvSpPr>
      <xdr:spPr>
        <a:xfrm>
          <a:off x="22212300" y="11900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123910</xdr:rowOff>
    </xdr:from>
    <xdr:to>
      <xdr:col>116</xdr:col>
      <xdr:colOff>152400</xdr:colOff>
      <xdr:row>70</xdr:row>
      <xdr:rowOff>123910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22072600" y="12125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70</xdr:row>
      <xdr:rowOff>169696</xdr:rowOff>
    </xdr:from>
    <xdr:to>
      <xdr:col>116</xdr:col>
      <xdr:colOff>63500</xdr:colOff>
      <xdr:row>74</xdr:row>
      <xdr:rowOff>91498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1323300" y="12171196"/>
          <a:ext cx="838200" cy="60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103903</xdr:rowOff>
    </xdr:from>
    <xdr:ext cx="534377" cy="259045"/>
    <xdr:sp macro="" textlink="">
      <xdr:nvSpPr>
        <xdr:cNvPr id="864" name="繰出金平均値テキスト">
          <a:extLst>
            <a:ext uri="{FF2B5EF4-FFF2-40B4-BE49-F238E27FC236}">
              <a16:creationId xmlns:a16="http://schemas.microsoft.com/office/drawing/2014/main" id="{00000000-0008-0000-0600-000060030000}"/>
            </a:ext>
          </a:extLst>
        </xdr:cNvPr>
        <xdr:cNvSpPr txBox="1"/>
      </xdr:nvSpPr>
      <xdr:spPr>
        <a:xfrm>
          <a:off x="22212300" y="1296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125476</xdr:rowOff>
    </xdr:from>
    <xdr:to>
      <xdr:col>116</xdr:col>
      <xdr:colOff>114300</xdr:colOff>
      <xdr:row>76</xdr:row>
      <xdr:rowOff>55626</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2110700" y="1298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169696</xdr:rowOff>
    </xdr:from>
    <xdr:to>
      <xdr:col>111</xdr:col>
      <xdr:colOff>177800</xdr:colOff>
      <xdr:row>73</xdr:row>
      <xdr:rowOff>63298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0434300" y="12171196"/>
          <a:ext cx="889000" cy="407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67934</xdr:rowOff>
    </xdr:from>
    <xdr:to>
      <xdr:col>112</xdr:col>
      <xdr:colOff>38100</xdr:colOff>
      <xdr:row>74</xdr:row>
      <xdr:rowOff>169534</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1272500" y="1275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160661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2847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19914</xdr:rowOff>
    </xdr:from>
    <xdr:to>
      <xdr:col>107</xdr:col>
      <xdr:colOff>50800</xdr:colOff>
      <xdr:row>73</xdr:row>
      <xdr:rowOff>63298</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9545300" y="12535764"/>
          <a:ext cx="889000" cy="4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39849</xdr:rowOff>
    </xdr:from>
    <xdr:to>
      <xdr:col>107</xdr:col>
      <xdr:colOff>101600</xdr:colOff>
      <xdr:row>74</xdr:row>
      <xdr:rowOff>141449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0383500" y="12727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132576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8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19914</xdr:rowOff>
    </xdr:from>
    <xdr:to>
      <xdr:col>102</xdr:col>
      <xdr:colOff>114300</xdr:colOff>
      <xdr:row>73</xdr:row>
      <xdr:rowOff>33286</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8656300" y="12535764"/>
          <a:ext cx="889000" cy="13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90190</xdr:rowOff>
    </xdr:from>
    <xdr:to>
      <xdr:col>102</xdr:col>
      <xdr:colOff>165100</xdr:colOff>
      <xdr:row>75</xdr:row>
      <xdr:rowOff>20340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9494500" y="1277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11467</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287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135714</xdr:rowOff>
    </xdr:from>
    <xdr:to>
      <xdr:col>98</xdr:col>
      <xdr:colOff>38100</xdr:colOff>
      <xdr:row>74</xdr:row>
      <xdr:rowOff>65864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18605500" y="1265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56991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2744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40698</xdr:rowOff>
    </xdr:from>
    <xdr:to>
      <xdr:col>116</xdr:col>
      <xdr:colOff>114300</xdr:colOff>
      <xdr:row>74</xdr:row>
      <xdr:rowOff>142298</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2110700" y="1272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63575</xdr:rowOff>
    </xdr:from>
    <xdr:ext cx="534377" cy="259045"/>
    <xdr:sp macro="" textlink="">
      <xdr:nvSpPr>
        <xdr:cNvPr id="883" name="繰出金該当値テキスト">
          <a:extLst>
            <a:ext uri="{FF2B5EF4-FFF2-40B4-BE49-F238E27FC236}">
              <a16:creationId xmlns:a16="http://schemas.microsoft.com/office/drawing/2014/main" id="{00000000-0008-0000-0600-000073030000}"/>
            </a:ext>
          </a:extLst>
        </xdr:cNvPr>
        <xdr:cNvSpPr txBox="1"/>
      </xdr:nvSpPr>
      <xdr:spPr>
        <a:xfrm>
          <a:off x="22212300" y="1257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70</xdr:row>
      <xdr:rowOff>118896</xdr:rowOff>
    </xdr:from>
    <xdr:to>
      <xdr:col>112</xdr:col>
      <xdr:colOff>38100</xdr:colOff>
      <xdr:row>71</xdr:row>
      <xdr:rowOff>49046</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1272500" y="12120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69</xdr:row>
      <xdr:rowOff>65573</xdr:rowOff>
    </xdr:from>
    <xdr:ext cx="59901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1023795" y="11895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12498</xdr:rowOff>
    </xdr:from>
    <xdr:to>
      <xdr:col>107</xdr:col>
      <xdr:colOff>101600</xdr:colOff>
      <xdr:row>73</xdr:row>
      <xdr:rowOff>114098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20383500" y="1252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130625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167111" y="1230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140564</xdr:rowOff>
    </xdr:from>
    <xdr:to>
      <xdr:col>102</xdr:col>
      <xdr:colOff>165100</xdr:colOff>
      <xdr:row>73</xdr:row>
      <xdr:rowOff>70714</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9494500" y="1248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87241</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9278111" y="12260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153936</xdr:rowOff>
    </xdr:from>
    <xdr:to>
      <xdr:col>98</xdr:col>
      <xdr:colOff>38100</xdr:colOff>
      <xdr:row>73</xdr:row>
      <xdr:rowOff>84086</xdr:rowOff>
    </xdr:to>
    <xdr:sp macro="" textlink="">
      <xdr:nvSpPr>
        <xdr:cNvPr id="890" name="楕円 889">
          <a:extLst>
            <a:ext uri="{FF2B5EF4-FFF2-40B4-BE49-F238E27FC236}">
              <a16:creationId xmlns:a16="http://schemas.microsoft.com/office/drawing/2014/main" id="{00000000-0008-0000-0600-00007A030000}"/>
            </a:ext>
          </a:extLst>
        </xdr:cNvPr>
        <xdr:cNvSpPr/>
      </xdr:nvSpPr>
      <xdr:spPr>
        <a:xfrm>
          <a:off x="18605500" y="1249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100613</xdr:rowOff>
    </xdr:from>
    <xdr:ext cx="534377"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389111" y="122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a:extLst>
            <a:ext uri="{FF2B5EF4-FFF2-40B4-BE49-F238E27FC236}">
              <a16:creationId xmlns:a16="http://schemas.microsoft.com/office/drawing/2014/main" id="{00000000-0008-0000-0600-00008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8" name="前年度繰上充用金最小値テキスト">
          <a:extLst>
            <a:ext uri="{FF2B5EF4-FFF2-40B4-BE49-F238E27FC236}">
              <a16:creationId xmlns:a16="http://schemas.microsoft.com/office/drawing/2014/main" id="{00000000-0008-0000-0600-00008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0" name="前年度繰上充用金最大値テキスト">
          <a:extLst>
            <a:ext uri="{FF2B5EF4-FFF2-40B4-BE49-F238E27FC236}">
              <a16:creationId xmlns:a16="http://schemas.microsoft.com/office/drawing/2014/main" id="{00000000-0008-0000-0600-00008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3" name="前年度繰上充用金平均値テキスト">
          <a:extLst>
            <a:ext uri="{FF2B5EF4-FFF2-40B4-BE49-F238E27FC236}">
              <a16:creationId xmlns:a16="http://schemas.microsoft.com/office/drawing/2014/main" id="{00000000-0008-0000-0600-00009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2" name="前年度繰上充用金該当値テキスト">
          <a:extLst>
            <a:ext uri="{FF2B5EF4-FFF2-40B4-BE49-F238E27FC236}">
              <a16:creationId xmlns:a16="http://schemas.microsoft.com/office/drawing/2014/main" id="{00000000-0008-0000-0600-0000A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a:extLst>
            <a:ext uri="{FF2B5EF4-FFF2-40B4-BE49-F238E27FC236}">
              <a16:creationId xmlns:a16="http://schemas.microsoft.com/office/drawing/2014/main" id="{00000000-0008-0000-0600-0000A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1,496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千円となり、前年度（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千円の増額となった。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昨年度と比較すると、全体的に増加しており、中でも普通建設事業費（うち更新整備）は、ふれあいらんど岩泉再整備事業等の実施により、対前年度で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103,636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また、補助費等は、物価高騰対策等事業の実施により、対前年度で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20,161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経年で増加傾向にある公債費は、対前年度で</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円の減少となっているが、類似団体平均を大幅に上回る状況が続いている。今後も同等の水準で推移するものと見込まれることから、事業の取捨選択や、新規地方債発行の抑制に努める。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7,843
7,770
992.36
12,353,253
11,736,270
537,552
6,229,075
11,281,974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100330</xdr:rowOff>
    </xdr:from>
    <xdr:to>
      <xdr:col>24</xdr:col>
      <xdr:colOff>62865</xdr:colOff>
      <xdr:row>39</xdr:row>
      <xdr:rowOff>107061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15280"/>
          <a:ext cx="1270" cy="1378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110888</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7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107061</xdr:rowOff>
    </xdr:from>
    <xdr:to>
      <xdr:col>24</xdr:col>
      <xdr:colOff>152400</xdr:colOff>
      <xdr:row>39</xdr:row>
      <xdr:rowOff>107061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3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47007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100330</xdr:rowOff>
    </xdr:from>
    <xdr:to>
      <xdr:col>24</xdr:col>
      <xdr:colOff>152400</xdr:colOff>
      <xdr:row>31</xdr:row>
      <xdr:rowOff>100330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1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142748</xdr:rowOff>
    </xdr:from>
    <xdr:to>
      <xdr:col>24</xdr:col>
      <xdr:colOff>63500</xdr:colOff>
      <xdr:row>36</xdr:row>
      <xdr:rowOff>12827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43498"/>
          <a:ext cx="838200" cy="4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148353</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77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125476</xdr:rowOff>
    </xdr:from>
    <xdr:to>
      <xdr:col>24</xdr:col>
      <xdr:colOff>114300</xdr:colOff>
      <xdr:row>36</xdr:row>
      <xdr:rowOff>55626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142748</xdr:rowOff>
    </xdr:from>
    <xdr:to>
      <xdr:col>19</xdr:col>
      <xdr:colOff>177800</xdr:colOff>
      <xdr:row>36</xdr:row>
      <xdr:rowOff>88138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43498"/>
          <a:ext cx="8890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165100</xdr:rowOff>
    </xdr:from>
    <xdr:to>
      <xdr:col>20</xdr:col>
      <xdr:colOff>38100</xdr:colOff>
      <xdr:row>36</xdr:row>
      <xdr:rowOff>95250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86377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625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88138</xdr:rowOff>
    </xdr:from>
    <xdr:to>
      <xdr:col>15</xdr:col>
      <xdr:colOff>50800</xdr:colOff>
      <xdr:row>36</xdr:row>
      <xdr:rowOff>95758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033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23495</xdr:rowOff>
    </xdr:from>
    <xdr:to>
      <xdr:col>15</xdr:col>
      <xdr:colOff>101600</xdr:colOff>
      <xdr:row>36</xdr:row>
      <xdr:rowOff>125095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141622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7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64389</xdr:rowOff>
    </xdr:from>
    <xdr:to>
      <xdr:col>10</xdr:col>
      <xdr:colOff>114300</xdr:colOff>
      <xdr:row>36</xdr:row>
      <xdr:rowOff>95758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6589"/>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66675</xdr:rowOff>
    </xdr:from>
    <xdr:to>
      <xdr:col>10</xdr:col>
      <xdr:colOff>165100</xdr:colOff>
      <xdr:row>36</xdr:row>
      <xdr:rowOff>168275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159402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158750</xdr:rowOff>
    </xdr:from>
    <xdr:to>
      <xdr:col>6</xdr:col>
      <xdr:colOff>38100</xdr:colOff>
      <xdr:row>36</xdr:row>
      <xdr:rowOff>88900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105427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3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133477</xdr:rowOff>
    </xdr:from>
    <xdr:to>
      <xdr:col>24</xdr:col>
      <xdr:colOff>114300</xdr:colOff>
      <xdr:row>36</xdr:row>
      <xdr:rowOff>63627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111904</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2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91948</xdr:rowOff>
    </xdr:from>
    <xdr:to>
      <xdr:col>20</xdr:col>
      <xdr:colOff>38100</xdr:colOff>
      <xdr:row>36</xdr:row>
      <xdr:rowOff>22098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9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38625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67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37338</xdr:rowOff>
    </xdr:from>
    <xdr:to>
      <xdr:col>15</xdr:col>
      <xdr:colOff>101600</xdr:colOff>
      <xdr:row>36</xdr:row>
      <xdr:rowOff>138938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0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130065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44958</xdr:rowOff>
    </xdr:from>
    <xdr:to>
      <xdr:col>10</xdr:col>
      <xdr:colOff>165100</xdr:colOff>
      <xdr:row>36</xdr:row>
      <xdr:rowOff>146558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163085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92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13589</xdr:rowOff>
    </xdr:from>
    <xdr:to>
      <xdr:col>6</xdr:col>
      <xdr:colOff>38100</xdr:colOff>
      <xdr:row>36</xdr:row>
      <xdr:rowOff>115189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106316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78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93476</xdr:rowOff>
    </xdr:from>
    <xdr:to>
      <xdr:col>24</xdr:col>
      <xdr:colOff>62865</xdr:colOff>
      <xdr:row>58</xdr:row>
      <xdr:rowOff>106227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65976"/>
          <a:ext cx="1270" cy="138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110054</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106227</xdr:rowOff>
    </xdr:from>
    <xdr:to>
      <xdr:col>24</xdr:col>
      <xdr:colOff>152400</xdr:colOff>
      <xdr:row>58</xdr:row>
      <xdr:rowOff>106227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40153</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412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3,101,103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93476</xdr:rowOff>
    </xdr:from>
    <xdr:to>
      <xdr:col>24</xdr:col>
      <xdr:colOff>152400</xdr:colOff>
      <xdr:row>50</xdr:row>
      <xdr:rowOff>93476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65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144439</xdr:rowOff>
    </xdr:from>
    <xdr:to>
      <xdr:col>24</xdr:col>
      <xdr:colOff>63500</xdr:colOff>
      <xdr:row>58</xdr:row>
      <xdr:rowOff>12518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917089"/>
          <a:ext cx="838200" cy="3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132184</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9048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153757</xdr:rowOff>
    </xdr:from>
    <xdr:to>
      <xdr:col>24</xdr:col>
      <xdr:colOff>114300</xdr:colOff>
      <xdr:row>58</xdr:row>
      <xdr:rowOff>83907</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2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12518</xdr:rowOff>
    </xdr:from>
    <xdr:to>
      <xdr:col>19</xdr:col>
      <xdr:colOff>177800</xdr:colOff>
      <xdr:row>58</xdr:row>
      <xdr:rowOff>35871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956618"/>
          <a:ext cx="889000" cy="2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166871</xdr:rowOff>
    </xdr:from>
    <xdr:to>
      <xdr:col>20</xdr:col>
      <xdr:colOff>38100</xdr:colOff>
      <xdr:row>58</xdr:row>
      <xdr:rowOff>97021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88148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10032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23866</xdr:rowOff>
    </xdr:from>
    <xdr:to>
      <xdr:col>15</xdr:col>
      <xdr:colOff>50800</xdr:colOff>
      <xdr:row>58</xdr:row>
      <xdr:rowOff>35871</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67966"/>
          <a:ext cx="889000" cy="1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2391</xdr:rowOff>
    </xdr:from>
    <xdr:to>
      <xdr:col>15</xdr:col>
      <xdr:colOff>101600</xdr:colOff>
      <xdr:row>58</xdr:row>
      <xdr:rowOff>103991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95118</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10039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157786</xdr:rowOff>
    </xdr:from>
    <xdr:to>
      <xdr:col>10</xdr:col>
      <xdr:colOff>114300</xdr:colOff>
      <xdr:row>58</xdr:row>
      <xdr:rowOff>23866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930436"/>
          <a:ext cx="889000" cy="37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169463</xdr:rowOff>
    </xdr:from>
    <xdr:to>
      <xdr:col>10</xdr:col>
      <xdr:colOff>165100</xdr:colOff>
      <xdr:row>58</xdr:row>
      <xdr:rowOff>99613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90740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10034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105632</xdr:rowOff>
    </xdr:from>
    <xdr:to>
      <xdr:col>6</xdr:col>
      <xdr:colOff>38100</xdr:colOff>
      <xdr:row>58</xdr:row>
      <xdr:rowOff>35782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52309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65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93639</xdr:rowOff>
    </xdr:from>
    <xdr:to>
      <xdr:col>24</xdr:col>
      <xdr:colOff>114300</xdr:colOff>
      <xdr:row>58</xdr:row>
      <xdr:rowOff>23789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8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116516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717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133168</xdr:rowOff>
    </xdr:from>
    <xdr:to>
      <xdr:col>20</xdr:col>
      <xdr:colOff>38100</xdr:colOff>
      <xdr:row>58</xdr:row>
      <xdr:rowOff>63318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05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79845</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9681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156521</xdr:rowOff>
    </xdr:from>
    <xdr:to>
      <xdr:col>15</xdr:col>
      <xdr:colOff>101600</xdr:colOff>
      <xdr:row>58</xdr:row>
      <xdr:rowOff>86671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2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103198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704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144516</xdr:rowOff>
    </xdr:from>
    <xdr:to>
      <xdr:col>10</xdr:col>
      <xdr:colOff>165100</xdr:colOff>
      <xdr:row>58</xdr:row>
      <xdr:rowOff>74666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1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91193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692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106986</xdr:rowOff>
    </xdr:from>
    <xdr:to>
      <xdr:col>6</xdr:col>
      <xdr:colOff>38100</xdr:colOff>
      <xdr:row>58</xdr:row>
      <xdr:rowOff>37136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8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28263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972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13780</xdr:rowOff>
    </xdr:from>
    <xdr:to>
      <xdr:col>24</xdr:col>
      <xdr:colOff>62865</xdr:colOff>
      <xdr:row>79</xdr:row>
      <xdr:rowOff>122318</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730"/>
          <a:ext cx="1270" cy="148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126145</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670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122318</xdr:rowOff>
    </xdr:from>
    <xdr:to>
      <xdr:col>24</xdr:col>
      <xdr:colOff>152400</xdr:colOff>
      <xdr:row>79</xdr:row>
      <xdr:rowOff>122318</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66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131907</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13780</xdr:rowOff>
    </xdr:from>
    <xdr:to>
      <xdr:col>24</xdr:col>
      <xdr:colOff>152400</xdr:colOff>
      <xdr:row>71</xdr:row>
      <xdr:rowOff>13780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104763</xdr:rowOff>
    </xdr:from>
    <xdr:to>
      <xdr:col>24</xdr:col>
      <xdr:colOff>63500</xdr:colOff>
      <xdr:row>75</xdr:row>
      <xdr:rowOff>139578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63513"/>
          <a:ext cx="838200" cy="34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95071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3125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116644</xdr:rowOff>
    </xdr:from>
    <xdr:to>
      <xdr:col>24</xdr:col>
      <xdr:colOff>114300</xdr:colOff>
      <xdr:row>77</xdr:row>
      <xdr:rowOff>46794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314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104763</xdr:rowOff>
    </xdr:from>
    <xdr:to>
      <xdr:col>19</xdr:col>
      <xdr:colOff>177800</xdr:colOff>
      <xdr:row>76</xdr:row>
      <xdr:rowOff>26558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63513"/>
          <a:ext cx="889000" cy="9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24923</xdr:rowOff>
    </xdr:from>
    <xdr:to>
      <xdr:col>20</xdr:col>
      <xdr:colOff>38100</xdr:colOff>
      <xdr:row>77</xdr:row>
      <xdr:rowOff>126523</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2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117650</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19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12103</xdr:rowOff>
    </xdr:from>
    <xdr:to>
      <xdr:col>15</xdr:col>
      <xdr:colOff>50800</xdr:colOff>
      <xdr:row>76</xdr:row>
      <xdr:rowOff>26558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42303"/>
          <a:ext cx="889000" cy="1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86522</xdr:rowOff>
    </xdr:from>
    <xdr:to>
      <xdr:col>15</xdr:col>
      <xdr:colOff>101600</xdr:colOff>
      <xdr:row>78</xdr:row>
      <xdr:rowOff>16672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28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7799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38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12103</xdr:rowOff>
    </xdr:from>
    <xdr:to>
      <xdr:col>10</xdr:col>
      <xdr:colOff>114300</xdr:colOff>
      <xdr:row>77</xdr:row>
      <xdr:rowOff>90940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42303"/>
          <a:ext cx="889000" cy="25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47904</xdr:rowOff>
    </xdr:from>
    <xdr:to>
      <xdr:col>10</xdr:col>
      <xdr:colOff>165100</xdr:colOff>
      <xdr:row>77</xdr:row>
      <xdr:rowOff>149504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140631</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42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95858</xdr:rowOff>
    </xdr:from>
    <xdr:to>
      <xdr:col>6</xdr:col>
      <xdr:colOff>38100</xdr:colOff>
      <xdr:row>77</xdr:row>
      <xdr:rowOff>26008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6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42534</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88778</xdr:rowOff>
    </xdr:from>
    <xdr:to>
      <xdr:col>24</xdr:col>
      <xdr:colOff>114300</xdr:colOff>
      <xdr:row>76</xdr:row>
      <xdr:rowOff>18929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475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111655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98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53963</xdr:rowOff>
    </xdr:from>
    <xdr:to>
      <xdr:col>20</xdr:col>
      <xdr:colOff>38100</xdr:colOff>
      <xdr:row>75</xdr:row>
      <xdr:rowOff>155563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640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8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147208</xdr:rowOff>
    </xdr:from>
    <xdr:to>
      <xdr:col>15</xdr:col>
      <xdr:colOff>101600</xdr:colOff>
      <xdr:row>76</xdr:row>
      <xdr:rowOff>77358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0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93885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1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132753</xdr:rowOff>
    </xdr:from>
    <xdr:to>
      <xdr:col>10</xdr:col>
      <xdr:colOff>165100</xdr:colOff>
      <xdr:row>76</xdr:row>
      <xdr:rowOff>62903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9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79430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6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40140</xdr:rowOff>
    </xdr:from>
    <xdr:to>
      <xdr:col>6</xdr:col>
      <xdr:colOff>38100</xdr:colOff>
      <xdr:row>77</xdr:row>
      <xdr:rowOff>141740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4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132867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334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118010</xdr:rowOff>
    </xdr:from>
    <xdr:to>
      <xdr:col>24</xdr:col>
      <xdr:colOff>62865</xdr:colOff>
      <xdr:row>98</xdr:row>
      <xdr:rowOff>30731</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548510"/>
          <a:ext cx="1270" cy="1284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34558</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36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30731</xdr:rowOff>
    </xdr:from>
    <xdr:to>
      <xdr:col>24</xdr:col>
      <xdr:colOff>152400</xdr:colOff>
      <xdr:row>98</xdr:row>
      <xdr:rowOff>30731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32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64687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32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304,744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118010</xdr:rowOff>
    </xdr:from>
    <xdr:to>
      <xdr:col>24</xdr:col>
      <xdr:colOff>152400</xdr:colOff>
      <xdr:row>90</xdr:row>
      <xdr:rowOff>118010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54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114116</xdr:rowOff>
    </xdr:from>
    <xdr:to>
      <xdr:col>24</xdr:col>
      <xdr:colOff>63500</xdr:colOff>
      <xdr:row>96</xdr:row>
      <xdr:rowOff>13705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401866"/>
          <a:ext cx="838200" cy="7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59811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19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81384</xdr:rowOff>
    </xdr:from>
    <xdr:to>
      <xdr:col>24</xdr:col>
      <xdr:colOff>114300</xdr:colOff>
      <xdr:row>97</xdr:row>
      <xdr:rowOff>11534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4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104536</xdr:rowOff>
    </xdr:from>
    <xdr:to>
      <xdr:col>19</xdr:col>
      <xdr:colOff>177800</xdr:colOff>
      <xdr:row>95</xdr:row>
      <xdr:rowOff>114116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392286"/>
          <a:ext cx="889000" cy="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81837</xdr:rowOff>
    </xdr:from>
    <xdr:to>
      <xdr:col>20</xdr:col>
      <xdr:colOff>38100</xdr:colOff>
      <xdr:row>97</xdr:row>
      <xdr:rowOff>11987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4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3114</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3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97065</xdr:rowOff>
    </xdr:from>
    <xdr:to>
      <xdr:col>15</xdr:col>
      <xdr:colOff>50800</xdr:colOff>
      <xdr:row>95</xdr:row>
      <xdr:rowOff>104536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384815"/>
          <a:ext cx="889000" cy="7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77725</xdr:rowOff>
    </xdr:from>
    <xdr:to>
      <xdr:col>15</xdr:col>
      <xdr:colOff>101600</xdr:colOff>
      <xdr:row>97</xdr:row>
      <xdr:rowOff>7875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36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2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97065</xdr:rowOff>
    </xdr:from>
    <xdr:to>
      <xdr:col>10</xdr:col>
      <xdr:colOff>114300</xdr:colOff>
      <xdr:row>95</xdr:row>
      <xdr:rowOff>146723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384815"/>
          <a:ext cx="889000" cy="4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90120</xdr:rowOff>
    </xdr:from>
    <xdr:to>
      <xdr:col>10</xdr:col>
      <xdr:colOff>165100</xdr:colOff>
      <xdr:row>97</xdr:row>
      <xdr:rowOff>20270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4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11397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642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11354</xdr:rowOff>
    </xdr:from>
    <xdr:to>
      <xdr:col>6</xdr:col>
      <xdr:colOff>38100</xdr:colOff>
      <xdr:row>96</xdr:row>
      <xdr:rowOff>112954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104081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5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134355</xdr:rowOff>
    </xdr:from>
    <xdr:to>
      <xdr:col>24</xdr:col>
      <xdr:colOff>114300</xdr:colOff>
      <xdr:row>96</xdr:row>
      <xdr:rowOff>64505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22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157232</xdr:rowOff>
    </xdr:from>
    <xdr:ext cx="599010"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273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63316</xdr:rowOff>
    </xdr:from>
    <xdr:to>
      <xdr:col>20</xdr:col>
      <xdr:colOff>38100</xdr:colOff>
      <xdr:row>95</xdr:row>
      <xdr:rowOff>164916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35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9993</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26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53736</xdr:rowOff>
    </xdr:from>
    <xdr:to>
      <xdr:col>15</xdr:col>
      <xdr:colOff>101600</xdr:colOff>
      <xdr:row>95</xdr:row>
      <xdr:rowOff>155336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34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413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08795" y="1611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46265</xdr:rowOff>
    </xdr:from>
    <xdr:to>
      <xdr:col>10</xdr:col>
      <xdr:colOff>165100</xdr:colOff>
      <xdr:row>95</xdr:row>
      <xdr:rowOff>147865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33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164392</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09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95923</xdr:rowOff>
    </xdr:from>
    <xdr:to>
      <xdr:col>6</xdr:col>
      <xdr:colOff>38100</xdr:colOff>
      <xdr:row>96</xdr:row>
      <xdr:rowOff>26073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38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42600</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615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152654</xdr:rowOff>
    </xdr:from>
    <xdr:to>
      <xdr:col>54</xdr:col>
      <xdr:colOff>189865</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467604"/>
          <a:ext cx="1270" cy="1263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99331</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24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152654</xdr:rowOff>
    </xdr:from>
    <xdr:to>
      <xdr:col>55</xdr:col>
      <xdr:colOff>88900</xdr:colOff>
      <xdr:row>31</xdr:row>
      <xdr:rowOff>152654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467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26052</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970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3175</xdr:rowOff>
    </xdr:from>
    <xdr:to>
      <xdr:col>55</xdr:col>
      <xdr:colOff>50800</xdr:colOff>
      <xdr:row>38</xdr:row>
      <xdr:rowOff>104775</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21463</xdr:rowOff>
    </xdr:from>
    <xdr:to>
      <xdr:col>50</xdr:col>
      <xdr:colOff>165100</xdr:colOff>
      <xdr:row>38</xdr:row>
      <xdr:rowOff>123063</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3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139590</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311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24130</xdr:rowOff>
    </xdr:from>
    <xdr:to>
      <xdr:col>46</xdr:col>
      <xdr:colOff>38100</xdr:colOff>
      <xdr:row>38</xdr:row>
      <xdr:rowOff>125730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142257</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314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6985</xdr:rowOff>
    </xdr:from>
    <xdr:to>
      <xdr:col>41</xdr:col>
      <xdr:colOff>101600</xdr:colOff>
      <xdr:row>38</xdr:row>
      <xdr:rowOff>108585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2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125112</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2973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9271</xdr:rowOff>
    </xdr:from>
    <xdr:to>
      <xdr:col>36</xdr:col>
      <xdr:colOff>165100</xdr:colOff>
      <xdr:row>38</xdr:row>
      <xdr:rowOff>110871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2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127398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299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68163</xdr:rowOff>
    </xdr:from>
    <xdr:to>
      <xdr:col>54</xdr:col>
      <xdr:colOff>189865</xdr:colOff>
      <xdr:row>58</xdr:row>
      <xdr:rowOff>159733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12113"/>
          <a:ext cx="1270" cy="1291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163560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07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159733</xdr:rowOff>
    </xdr:from>
    <xdr:to>
      <xdr:col>55</xdr:col>
      <xdr:colOff>88900</xdr:colOff>
      <xdr:row>58</xdr:row>
      <xdr:rowOff>159733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03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14840</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8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176,888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68163</xdr:rowOff>
    </xdr:from>
    <xdr:to>
      <xdr:col>55</xdr:col>
      <xdr:colOff>88900</xdr:colOff>
      <xdr:row>51</xdr:row>
      <xdr:rowOff>68163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12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45783</xdr:rowOff>
    </xdr:from>
    <xdr:to>
      <xdr:col>55</xdr:col>
      <xdr:colOff>0</xdr:colOff>
      <xdr:row>54</xdr:row>
      <xdr:rowOff>103056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132633"/>
          <a:ext cx="838200" cy="228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49435</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6506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71008</xdr:rowOff>
    </xdr:from>
    <xdr:to>
      <xdr:col>55</xdr:col>
      <xdr:colOff>50800</xdr:colOff>
      <xdr:row>57</xdr:row>
      <xdr:rowOff>1158</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672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103056</xdr:rowOff>
    </xdr:from>
    <xdr:to>
      <xdr:col>50</xdr:col>
      <xdr:colOff>114300</xdr:colOff>
      <xdr:row>54</xdr:row>
      <xdr:rowOff>161432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361356"/>
          <a:ext cx="889000" cy="5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78438</xdr:rowOff>
    </xdr:from>
    <xdr:to>
      <xdr:col>50</xdr:col>
      <xdr:colOff>165100</xdr:colOff>
      <xdr:row>57</xdr:row>
      <xdr:rowOff>8588</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171165</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77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99565</xdr:rowOff>
    </xdr:from>
    <xdr:to>
      <xdr:col>45</xdr:col>
      <xdr:colOff>177800</xdr:colOff>
      <xdr:row>54</xdr:row>
      <xdr:rowOff>161432</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7861300" y="9357865"/>
          <a:ext cx="889000" cy="6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64394</xdr:rowOff>
    </xdr:from>
    <xdr:to>
      <xdr:col>46</xdr:col>
      <xdr:colOff>38100</xdr:colOff>
      <xdr:row>56</xdr:row>
      <xdr:rowOff>165994</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157121</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35558</xdr:rowOff>
    </xdr:from>
    <xdr:to>
      <xdr:col>41</xdr:col>
      <xdr:colOff>50800</xdr:colOff>
      <xdr:row>54</xdr:row>
      <xdr:rowOff>99565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9293858"/>
          <a:ext cx="889000" cy="6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66916</xdr:rowOff>
    </xdr:from>
    <xdr:to>
      <xdr:col>41</xdr:col>
      <xdr:colOff>101600</xdr:colOff>
      <xdr:row>56</xdr:row>
      <xdr:rowOff>168516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159643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84961</xdr:rowOff>
    </xdr:from>
    <xdr:to>
      <xdr:col>36</xdr:col>
      <xdr:colOff>165100</xdr:colOff>
      <xdr:row>55</xdr:row>
      <xdr:rowOff>15111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343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6238</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672795" y="94359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166433</xdr:rowOff>
    </xdr:from>
    <xdr:to>
      <xdr:col>55</xdr:col>
      <xdr:colOff>50800</xdr:colOff>
      <xdr:row>53</xdr:row>
      <xdr:rowOff>96583</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081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17860</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8933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52256</xdr:rowOff>
    </xdr:from>
    <xdr:to>
      <xdr:col>50</xdr:col>
      <xdr:colOff>165100</xdr:colOff>
      <xdr:row>54</xdr:row>
      <xdr:rowOff>153856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31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170383</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085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110632</xdr:rowOff>
    </xdr:from>
    <xdr:to>
      <xdr:col>46</xdr:col>
      <xdr:colOff>38100</xdr:colOff>
      <xdr:row>55</xdr:row>
      <xdr:rowOff>40782</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368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57309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14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48765</xdr:rowOff>
    </xdr:from>
    <xdr:to>
      <xdr:col>41</xdr:col>
      <xdr:colOff>101600</xdr:colOff>
      <xdr:row>54</xdr:row>
      <xdr:rowOff>150365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30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166892</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61795" y="908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156208</xdr:rowOff>
    </xdr:from>
    <xdr:to>
      <xdr:col>36</xdr:col>
      <xdr:colOff>165100</xdr:colOff>
      <xdr:row>54</xdr:row>
      <xdr:rowOff>86358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24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102885</xdr:rowOff>
    </xdr:from>
    <xdr:ext cx="59901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672795" y="9018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21746</xdr:rowOff>
    </xdr:from>
    <xdr:to>
      <xdr:col>54</xdr:col>
      <xdr:colOff>189865</xdr:colOff>
      <xdr:row>79</xdr:row>
      <xdr:rowOff>95329</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94696"/>
          <a:ext cx="1270" cy="1445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99156</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64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95329</xdr:rowOff>
    </xdr:from>
    <xdr:to>
      <xdr:col>55</xdr:col>
      <xdr:colOff>88900</xdr:colOff>
      <xdr:row>79</xdr:row>
      <xdr:rowOff>95329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639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139873</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96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443,619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21746</xdr:rowOff>
    </xdr:from>
    <xdr:to>
      <xdr:col>55</xdr:col>
      <xdr:colOff>88900</xdr:colOff>
      <xdr:row>71</xdr:row>
      <xdr:rowOff>21746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81770</xdr:rowOff>
    </xdr:from>
    <xdr:to>
      <xdr:col>55</xdr:col>
      <xdr:colOff>0</xdr:colOff>
      <xdr:row>78</xdr:row>
      <xdr:rowOff>168523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83420"/>
          <a:ext cx="838200" cy="258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87822</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460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109395</xdr:rowOff>
    </xdr:from>
    <xdr:to>
      <xdr:col>55</xdr:col>
      <xdr:colOff>50800</xdr:colOff>
      <xdr:row>79</xdr:row>
      <xdr:rowOff>39545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8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147985</xdr:rowOff>
    </xdr:from>
    <xdr:to>
      <xdr:col>50</xdr:col>
      <xdr:colOff>114300</xdr:colOff>
      <xdr:row>78</xdr:row>
      <xdr:rowOff>168523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8750300" y="13521085"/>
          <a:ext cx="889000" cy="2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110542</xdr:rowOff>
    </xdr:from>
    <xdr:to>
      <xdr:col>50</xdr:col>
      <xdr:colOff>165100</xdr:colOff>
      <xdr:row>79</xdr:row>
      <xdr:rowOff>40692</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8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57219</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103156</xdr:rowOff>
    </xdr:from>
    <xdr:to>
      <xdr:col>45</xdr:col>
      <xdr:colOff>177800</xdr:colOff>
      <xdr:row>78</xdr:row>
      <xdr:rowOff>147985</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76256"/>
          <a:ext cx="889000" cy="4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107355</xdr:rowOff>
    </xdr:from>
    <xdr:to>
      <xdr:col>46</xdr:col>
      <xdr:colOff>38100</xdr:colOff>
      <xdr:row>79</xdr:row>
      <xdr:rowOff>37505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28632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57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93983</xdr:rowOff>
    </xdr:from>
    <xdr:to>
      <xdr:col>41</xdr:col>
      <xdr:colOff>50800</xdr:colOff>
      <xdr:row>78</xdr:row>
      <xdr:rowOff>103156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467083"/>
          <a:ext cx="889000" cy="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113322</xdr:rowOff>
    </xdr:from>
    <xdr:to>
      <xdr:col>41</xdr:col>
      <xdr:colOff>101600</xdr:colOff>
      <xdr:row>79</xdr:row>
      <xdr:rowOff>43472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86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34599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579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66351</xdr:rowOff>
    </xdr:from>
    <xdr:to>
      <xdr:col>36</xdr:col>
      <xdr:colOff>165100</xdr:colOff>
      <xdr:row>78</xdr:row>
      <xdr:rowOff>167951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159078</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532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30970</xdr:rowOff>
    </xdr:from>
    <xdr:to>
      <xdr:col>55</xdr:col>
      <xdr:colOff>50800</xdr:colOff>
      <xdr:row>77</xdr:row>
      <xdr:rowOff>132570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53847</xdr:rowOff>
    </xdr:from>
    <xdr:ext cx="599010"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84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117723</xdr:rowOff>
    </xdr:from>
    <xdr:to>
      <xdr:col>50</xdr:col>
      <xdr:colOff>165100</xdr:colOff>
      <xdr:row>79</xdr:row>
      <xdr:rowOff>47873</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9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39000</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8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97185</xdr:rowOff>
    </xdr:from>
    <xdr:to>
      <xdr:col>46</xdr:col>
      <xdr:colOff>38100</xdr:colOff>
      <xdr:row>79</xdr:row>
      <xdr:rowOff>27335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7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43862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324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52356</xdr:rowOff>
    </xdr:from>
    <xdr:to>
      <xdr:col>41</xdr:col>
      <xdr:colOff>101600</xdr:colOff>
      <xdr:row>78</xdr:row>
      <xdr:rowOff>153956</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2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170483</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200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43183</xdr:rowOff>
    </xdr:from>
    <xdr:to>
      <xdr:col>36</xdr:col>
      <xdr:colOff>165100</xdr:colOff>
      <xdr:row>78</xdr:row>
      <xdr:rowOff>144783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161310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1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146033</xdr:rowOff>
    </xdr:from>
    <xdr:to>
      <xdr:col>54</xdr:col>
      <xdr:colOff>189865</xdr:colOff>
      <xdr:row>98</xdr:row>
      <xdr:rowOff>84958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576533"/>
          <a:ext cx="1270" cy="131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88785</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9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84958</xdr:rowOff>
    </xdr:from>
    <xdr:to>
      <xdr:col>55</xdr:col>
      <xdr:colOff>88900</xdr:colOff>
      <xdr:row>98</xdr:row>
      <xdr:rowOff>84958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87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92710</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351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597,230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146033</xdr:rowOff>
    </xdr:from>
    <xdr:to>
      <xdr:col>55</xdr:col>
      <xdr:colOff>88900</xdr:colOff>
      <xdr:row>90</xdr:row>
      <xdr:rowOff>146033</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576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153741</xdr:rowOff>
    </xdr:from>
    <xdr:to>
      <xdr:col>55</xdr:col>
      <xdr:colOff>0</xdr:colOff>
      <xdr:row>97</xdr:row>
      <xdr:rowOff>103992</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9639300" y="16612941"/>
          <a:ext cx="838200" cy="121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40763</xdr:rowOff>
    </xdr:from>
    <xdr:ext cx="599010"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99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17886</xdr:rowOff>
    </xdr:from>
    <xdr:to>
      <xdr:col>55</xdr:col>
      <xdr:colOff>50800</xdr:colOff>
      <xdr:row>97</xdr:row>
      <xdr:rowOff>119486</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64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153741</xdr:rowOff>
    </xdr:from>
    <xdr:to>
      <xdr:col>50</xdr:col>
      <xdr:colOff>114300</xdr:colOff>
      <xdr:row>97</xdr:row>
      <xdr:rowOff>81190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12941"/>
          <a:ext cx="889000" cy="98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40367</xdr:rowOff>
    </xdr:from>
    <xdr:to>
      <xdr:col>50</xdr:col>
      <xdr:colOff>165100</xdr:colOff>
      <xdr:row>97</xdr:row>
      <xdr:rowOff>141967</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6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133094</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7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162756</xdr:rowOff>
    </xdr:from>
    <xdr:to>
      <xdr:col>45</xdr:col>
      <xdr:colOff>177800</xdr:colOff>
      <xdr:row>97</xdr:row>
      <xdr:rowOff>81190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21956"/>
          <a:ext cx="889000" cy="89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53234</xdr:rowOff>
    </xdr:from>
    <xdr:to>
      <xdr:col>46</xdr:col>
      <xdr:colOff>38100</xdr:colOff>
      <xdr:row>97</xdr:row>
      <xdr:rowOff>154834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683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145961</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7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162756</xdr:rowOff>
    </xdr:from>
    <xdr:to>
      <xdr:col>41</xdr:col>
      <xdr:colOff>50800</xdr:colOff>
      <xdr:row>97</xdr:row>
      <xdr:rowOff>89109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21956"/>
          <a:ext cx="889000" cy="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44625</xdr:rowOff>
    </xdr:from>
    <xdr:to>
      <xdr:col>41</xdr:col>
      <xdr:colOff>101600</xdr:colOff>
      <xdr:row>97</xdr:row>
      <xdr:rowOff>146225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137352</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76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32102</xdr:rowOff>
    </xdr:from>
    <xdr:to>
      <xdr:col>36</xdr:col>
      <xdr:colOff>165100</xdr:colOff>
      <xdr:row>97</xdr:row>
      <xdr:rowOff>133702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150229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4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53192</xdr:rowOff>
    </xdr:from>
    <xdr:to>
      <xdr:col>55</xdr:col>
      <xdr:colOff>50800</xdr:colOff>
      <xdr:row>97</xdr:row>
      <xdr:rowOff>154792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8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31619</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66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102941</xdr:rowOff>
    </xdr:from>
    <xdr:to>
      <xdr:col>50</xdr:col>
      <xdr:colOff>165100</xdr:colOff>
      <xdr:row>97</xdr:row>
      <xdr:rowOff>33091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6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49618</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33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30390</xdr:rowOff>
    </xdr:from>
    <xdr:to>
      <xdr:col>46</xdr:col>
      <xdr:colOff>38100</xdr:colOff>
      <xdr:row>97</xdr:row>
      <xdr:rowOff>131990</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61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148517</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6436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111956</xdr:rowOff>
    </xdr:from>
    <xdr:to>
      <xdr:col>41</xdr:col>
      <xdr:colOff>101600</xdr:colOff>
      <xdr:row>97</xdr:row>
      <xdr:rowOff>42106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7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58633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34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38309</xdr:rowOff>
    </xdr:from>
    <xdr:to>
      <xdr:col>36</xdr:col>
      <xdr:colOff>165100</xdr:colOff>
      <xdr:row>97</xdr:row>
      <xdr:rowOff>139909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131036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6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20032</xdr:rowOff>
    </xdr:from>
    <xdr:to>
      <xdr:col>85</xdr:col>
      <xdr:colOff>126364</xdr:colOff>
      <xdr:row>38</xdr:row>
      <xdr:rowOff>53897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163532"/>
          <a:ext cx="1269" cy="1405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57724</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53897</xdr:rowOff>
    </xdr:from>
    <xdr:to>
      <xdr:col>86</xdr:col>
      <xdr:colOff>25400</xdr:colOff>
      <xdr:row>38</xdr:row>
      <xdr:rowOff>53897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6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138159</xdr:rowOff>
    </xdr:from>
    <xdr:ext cx="599010"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4938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326,174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20032</xdr:rowOff>
    </xdr:from>
    <xdr:to>
      <xdr:col>86</xdr:col>
      <xdr:colOff>25400</xdr:colOff>
      <xdr:row>30</xdr:row>
      <xdr:rowOff>20032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163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128828</xdr:rowOff>
    </xdr:from>
    <xdr:to>
      <xdr:col>85</xdr:col>
      <xdr:colOff>127000</xdr:colOff>
      <xdr:row>36</xdr:row>
      <xdr:rowOff>155638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301028"/>
          <a:ext cx="8382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47814</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914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69387</xdr:rowOff>
    </xdr:from>
    <xdr:to>
      <xdr:col>85</xdr:col>
      <xdr:colOff>177800</xdr:colOff>
      <xdr:row>37</xdr:row>
      <xdr:rowOff>170986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641303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155638</xdr:rowOff>
    </xdr:from>
    <xdr:to>
      <xdr:col>81</xdr:col>
      <xdr:colOff>50800</xdr:colOff>
      <xdr:row>37</xdr:row>
      <xdr:rowOff>52100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27838"/>
          <a:ext cx="889000" cy="6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97560</xdr:rowOff>
    </xdr:from>
    <xdr:to>
      <xdr:col>81</xdr:col>
      <xdr:colOff>101600</xdr:colOff>
      <xdr:row>38</xdr:row>
      <xdr:rowOff>27710</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44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18836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53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52100</xdr:rowOff>
    </xdr:from>
    <xdr:to>
      <xdr:col>76</xdr:col>
      <xdr:colOff>114300</xdr:colOff>
      <xdr:row>37</xdr:row>
      <xdr:rowOff>78257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395750"/>
          <a:ext cx="889000" cy="26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101226</xdr:rowOff>
    </xdr:from>
    <xdr:to>
      <xdr:col>76</xdr:col>
      <xdr:colOff>165100</xdr:colOff>
      <xdr:row>38</xdr:row>
      <xdr:rowOff>31376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644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22503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53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55365</xdr:rowOff>
    </xdr:from>
    <xdr:to>
      <xdr:col>71</xdr:col>
      <xdr:colOff>177800</xdr:colOff>
      <xdr:row>37</xdr:row>
      <xdr:rowOff>78257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399015"/>
          <a:ext cx="889000" cy="22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110105</xdr:rowOff>
    </xdr:from>
    <xdr:to>
      <xdr:col>72</xdr:col>
      <xdr:colOff>38100</xdr:colOff>
      <xdr:row>38</xdr:row>
      <xdr:rowOff>40255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645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31382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5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21545</xdr:rowOff>
    </xdr:from>
    <xdr:to>
      <xdr:col>67</xdr:col>
      <xdr:colOff>101600</xdr:colOff>
      <xdr:row>37</xdr:row>
      <xdr:rowOff>123145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114272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45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78028</xdr:rowOff>
    </xdr:from>
    <xdr:to>
      <xdr:col>85</xdr:col>
      <xdr:colOff>177800</xdr:colOff>
      <xdr:row>37</xdr:row>
      <xdr:rowOff>8178</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2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100905</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0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104838</xdr:rowOff>
    </xdr:from>
    <xdr:to>
      <xdr:col>81</xdr:col>
      <xdr:colOff>101600</xdr:colOff>
      <xdr:row>37</xdr:row>
      <xdr:rowOff>34988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77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51515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05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1300</xdr:rowOff>
    </xdr:from>
    <xdr:to>
      <xdr:col>76</xdr:col>
      <xdr:colOff>165100</xdr:colOff>
      <xdr:row>37</xdr:row>
      <xdr:rowOff>102900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34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119427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2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27457</xdr:rowOff>
    </xdr:from>
    <xdr:to>
      <xdr:col>72</xdr:col>
      <xdr:colOff>38100</xdr:colOff>
      <xdr:row>37</xdr:row>
      <xdr:rowOff>129057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371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145584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4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4565</xdr:rowOff>
    </xdr:from>
    <xdr:to>
      <xdr:col>67</xdr:col>
      <xdr:colOff>101600</xdr:colOff>
      <xdr:row>37</xdr:row>
      <xdr:rowOff>106165</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34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122692</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23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98232</xdr:rowOff>
    </xdr:from>
    <xdr:to>
      <xdr:col>85</xdr:col>
      <xdr:colOff>126364</xdr:colOff>
      <xdr:row>58</xdr:row>
      <xdr:rowOff>133979</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flipV="1">
          <a:off x="16317595" y="8670732"/>
          <a:ext cx="1269" cy="14073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137806</xdr:rowOff>
    </xdr:from>
    <xdr:ext cx="534377" cy="259045"/>
    <xdr:sp macro="" textlink="">
      <xdr:nvSpPr>
        <xdr:cNvPr id="567" name="教育費最小値テキスト">
          <a:extLst>
            <a:ext uri="{FF2B5EF4-FFF2-40B4-BE49-F238E27FC236}">
              <a16:creationId xmlns:a16="http://schemas.microsoft.com/office/drawing/2014/main" id="{00000000-0008-0000-0700-000037020000}"/>
            </a:ext>
          </a:extLst>
        </xdr:cNvPr>
        <xdr:cNvSpPr txBox="1"/>
      </xdr:nvSpPr>
      <xdr:spPr>
        <a:xfrm>
          <a:off x="16370300" y="1008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133979</xdr:rowOff>
    </xdr:from>
    <xdr:to>
      <xdr:col>86</xdr:col>
      <xdr:colOff>25400</xdr:colOff>
      <xdr:row>58</xdr:row>
      <xdr:rowOff>133979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10078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44909</xdr:rowOff>
    </xdr:from>
    <xdr:ext cx="599010" cy="259045"/>
    <xdr:sp macro="" textlink="">
      <xdr:nvSpPr>
        <xdr:cNvPr id="569" name="教育費最大値テキスト">
          <a:extLst>
            <a:ext uri="{FF2B5EF4-FFF2-40B4-BE49-F238E27FC236}">
              <a16:creationId xmlns:a16="http://schemas.microsoft.com/office/drawing/2014/main" id="{00000000-0008-0000-0700-000039020000}"/>
            </a:ext>
          </a:extLst>
        </xdr:cNvPr>
        <xdr:cNvSpPr txBox="1"/>
      </xdr:nvSpPr>
      <xdr:spPr>
        <a:xfrm>
          <a:off x="16370300" y="8445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472,698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98232</xdr:rowOff>
    </xdr:from>
    <xdr:to>
      <xdr:col>86</xdr:col>
      <xdr:colOff>25400</xdr:colOff>
      <xdr:row>50</xdr:row>
      <xdr:rowOff>98232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86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69043</xdr:rowOff>
    </xdr:from>
    <xdr:to>
      <xdr:col>85</xdr:col>
      <xdr:colOff>127000</xdr:colOff>
      <xdr:row>57</xdr:row>
      <xdr:rowOff>116781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5481300" y="9841693"/>
          <a:ext cx="838200" cy="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48461</xdr:rowOff>
    </xdr:from>
    <xdr:ext cx="534377" cy="259045"/>
    <xdr:sp macro="" textlink="">
      <xdr:nvSpPr>
        <xdr:cNvPr id="572" name="教育費平均値テキスト">
          <a:extLst>
            <a:ext uri="{FF2B5EF4-FFF2-40B4-BE49-F238E27FC236}">
              <a16:creationId xmlns:a16="http://schemas.microsoft.com/office/drawing/2014/main" id="{00000000-0008-0000-0700-00003C020000}"/>
            </a:ext>
          </a:extLst>
        </xdr:cNvPr>
        <xdr:cNvSpPr txBox="1"/>
      </xdr:nvSpPr>
      <xdr:spPr>
        <a:xfrm>
          <a:off x="16370300" y="982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70034</xdr:rowOff>
    </xdr:from>
    <xdr:to>
      <xdr:col>85</xdr:col>
      <xdr:colOff>177800</xdr:colOff>
      <xdr:row>58</xdr:row>
      <xdr:rowOff>184</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6268700" y="984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116781</xdr:rowOff>
    </xdr:from>
    <xdr:to>
      <xdr:col>81</xdr:col>
      <xdr:colOff>50800</xdr:colOff>
      <xdr:row>57</xdr:row>
      <xdr:rowOff>133655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4592300" y="9889431"/>
          <a:ext cx="889000" cy="16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70726</xdr:rowOff>
    </xdr:from>
    <xdr:to>
      <xdr:col>81</xdr:col>
      <xdr:colOff>101600</xdr:colOff>
      <xdr:row>58</xdr:row>
      <xdr:rowOff>876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54305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163453</xdr:rowOff>
    </xdr:from>
    <xdr:ext cx="534377"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14111" y="9936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133655</xdr:rowOff>
    </xdr:from>
    <xdr:to>
      <xdr:col>76</xdr:col>
      <xdr:colOff>114300</xdr:colOff>
      <xdr:row>57</xdr:row>
      <xdr:rowOff>158674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3703300" y="9906305"/>
          <a:ext cx="889000" cy="25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95765</xdr:rowOff>
    </xdr:from>
    <xdr:to>
      <xdr:col>76</xdr:col>
      <xdr:colOff>165100</xdr:colOff>
      <xdr:row>58</xdr:row>
      <xdr:rowOff>25915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4541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17042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4325111" y="996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143426</xdr:rowOff>
    </xdr:from>
    <xdr:to>
      <xdr:col>71</xdr:col>
      <xdr:colOff>177800</xdr:colOff>
      <xdr:row>57</xdr:row>
      <xdr:rowOff>158674</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814300" y="9916076"/>
          <a:ext cx="889000" cy="15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118386</xdr:rowOff>
    </xdr:from>
    <xdr:to>
      <xdr:col>72</xdr:col>
      <xdr:colOff>38100</xdr:colOff>
      <xdr:row>58</xdr:row>
      <xdr:rowOff>48536</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3652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39663</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3436111" y="9983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60413</xdr:rowOff>
    </xdr:from>
    <xdr:to>
      <xdr:col>67</xdr:col>
      <xdr:colOff>101600</xdr:colOff>
      <xdr:row>57</xdr:row>
      <xdr:rowOff>162013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2763500" y="983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7090</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2514795" y="96082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18243</xdr:rowOff>
    </xdr:from>
    <xdr:to>
      <xdr:col>85</xdr:col>
      <xdr:colOff>177800</xdr:colOff>
      <xdr:row>57</xdr:row>
      <xdr:rowOff>119843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6268700" y="97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41120</xdr:rowOff>
    </xdr:from>
    <xdr:ext cx="599010" cy="259045"/>
    <xdr:sp macro="" textlink="">
      <xdr:nvSpPr>
        <xdr:cNvPr id="591" name="教育費該当値テキスト">
          <a:extLst>
            <a:ext uri="{FF2B5EF4-FFF2-40B4-BE49-F238E27FC236}">
              <a16:creationId xmlns:a16="http://schemas.microsoft.com/office/drawing/2014/main" id="{00000000-0008-0000-0700-00004F020000}"/>
            </a:ext>
          </a:extLst>
        </xdr:cNvPr>
        <xdr:cNvSpPr txBox="1"/>
      </xdr:nvSpPr>
      <xdr:spPr>
        <a:xfrm>
          <a:off x="16370300" y="964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65981</xdr:rowOff>
    </xdr:from>
    <xdr:to>
      <xdr:col>81</xdr:col>
      <xdr:colOff>101600</xdr:colOff>
      <xdr:row>57</xdr:row>
      <xdr:rowOff>167581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5430500" y="983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12658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61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82855</xdr:rowOff>
    </xdr:from>
    <xdr:to>
      <xdr:col>76</xdr:col>
      <xdr:colOff>165100</xdr:colOff>
      <xdr:row>58</xdr:row>
      <xdr:rowOff>13005</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4541500" y="985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29532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630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107874</xdr:rowOff>
    </xdr:from>
    <xdr:to>
      <xdr:col>72</xdr:col>
      <xdr:colOff>38100</xdr:colOff>
      <xdr:row>58</xdr:row>
      <xdr:rowOff>38024</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3652500" y="988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54551</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65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92626</xdr:rowOff>
    </xdr:from>
    <xdr:to>
      <xdr:col>67</xdr:col>
      <xdr:colOff>101600</xdr:colOff>
      <xdr:row>58</xdr:row>
      <xdr:rowOff>22776</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2763500" y="986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13903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5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3189</xdr:rowOff>
    </xdr:from>
    <xdr:to>
      <xdr:col>85</xdr:col>
      <xdr:colOff>126364</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004689"/>
          <a:ext cx="1269" cy="1508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121316</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1779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164,929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3189</xdr:rowOff>
    </xdr:from>
    <xdr:to>
      <xdr:col>86</xdr:col>
      <xdr:colOff>25400</xdr:colOff>
      <xdr:row>70</xdr:row>
      <xdr:rowOff>3189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004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120799</xdr:rowOff>
    </xdr:from>
    <xdr:to>
      <xdr:col>85</xdr:col>
      <xdr:colOff>127000</xdr:colOff>
      <xdr:row>77</xdr:row>
      <xdr:rowOff>104515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5481300" y="13150999"/>
          <a:ext cx="838200" cy="155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126846</xdr:rowOff>
    </xdr:from>
    <xdr:ext cx="534377"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28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148419</xdr:rowOff>
    </xdr:from>
    <xdr:to>
      <xdr:col>85</xdr:col>
      <xdr:colOff>177800</xdr:colOff>
      <xdr:row>78</xdr:row>
      <xdr:rowOff>78569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350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104515</xdr:rowOff>
    </xdr:from>
    <xdr:to>
      <xdr:col>81</xdr:col>
      <xdr:colOff>50800</xdr:colOff>
      <xdr:row>78</xdr:row>
      <xdr:rowOff>29460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4592300" y="13306165"/>
          <a:ext cx="889000" cy="9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119687</xdr:rowOff>
    </xdr:from>
    <xdr:to>
      <xdr:col>81</xdr:col>
      <xdr:colOff>101600</xdr:colOff>
      <xdr:row>78</xdr:row>
      <xdr:rowOff>49837</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32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40964</xdr:rowOff>
    </xdr:from>
    <xdr:ext cx="534377"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14111" y="1341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29460</xdr:rowOff>
    </xdr:from>
    <xdr:to>
      <xdr:col>76</xdr:col>
      <xdr:colOff>114300</xdr:colOff>
      <xdr:row>78</xdr:row>
      <xdr:rowOff>68624</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402560"/>
          <a:ext cx="889000" cy="3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132004</xdr:rowOff>
    </xdr:from>
    <xdr:to>
      <xdr:col>76</xdr:col>
      <xdr:colOff>165100</xdr:colOff>
      <xdr:row>78</xdr:row>
      <xdr:rowOff>62154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333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78681</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25111" y="1310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35385</xdr:rowOff>
    </xdr:from>
    <xdr:to>
      <xdr:col>71</xdr:col>
      <xdr:colOff>177800</xdr:colOff>
      <xdr:row>78</xdr:row>
      <xdr:rowOff>68624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814300" y="12208335"/>
          <a:ext cx="889000" cy="123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160150</xdr:rowOff>
    </xdr:from>
    <xdr:to>
      <xdr:col>72</xdr:col>
      <xdr:colOff>38100</xdr:colOff>
      <xdr:row>78</xdr:row>
      <xdr:rowOff>90300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36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36111" y="1313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92073</xdr:rowOff>
    </xdr:from>
    <xdr:to>
      <xdr:col>67</xdr:col>
      <xdr:colOff>101600</xdr:colOff>
      <xdr:row>78</xdr:row>
      <xdr:rowOff>22223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293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13350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47111" y="1338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69999</xdr:rowOff>
    </xdr:from>
    <xdr:to>
      <xdr:col>85</xdr:col>
      <xdr:colOff>177800</xdr:colOff>
      <xdr:row>77</xdr:row>
      <xdr:rowOff>149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10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92877</xdr:rowOff>
    </xdr:from>
    <xdr:ext cx="534377"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295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53715</xdr:rowOff>
    </xdr:from>
    <xdr:to>
      <xdr:col>81</xdr:col>
      <xdr:colOff>101600</xdr:colOff>
      <xdr:row>77</xdr:row>
      <xdr:rowOff>155315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25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392</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14111" y="1303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150110</xdr:rowOff>
    </xdr:from>
    <xdr:to>
      <xdr:col>76</xdr:col>
      <xdr:colOff>165100</xdr:colOff>
      <xdr:row>78</xdr:row>
      <xdr:rowOff>80260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3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71387</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25111" y="1344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17824</xdr:rowOff>
    </xdr:from>
    <xdr:to>
      <xdr:col>72</xdr:col>
      <xdr:colOff>38100</xdr:colOff>
      <xdr:row>78</xdr:row>
      <xdr:rowOff>119424</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3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110551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48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156035</xdr:rowOff>
    </xdr:from>
    <xdr:to>
      <xdr:col>67</xdr:col>
      <xdr:colOff>101600</xdr:colOff>
      <xdr:row>71</xdr:row>
      <xdr:rowOff>86185</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215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102712</xdr:rowOff>
    </xdr:from>
    <xdr:ext cx="59901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14795" y="11932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141405</xdr:rowOff>
    </xdr:from>
    <xdr:to>
      <xdr:col>85</xdr:col>
      <xdr:colOff>126364</xdr:colOff>
      <xdr:row>98</xdr:row>
      <xdr:rowOff>131091</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914805"/>
          <a:ext cx="1269" cy="1018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134918</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37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131091</xdr:rowOff>
    </xdr:from>
    <xdr:to>
      <xdr:col>86</xdr:col>
      <xdr:colOff>25400</xdr:colOff>
      <xdr:row>98</xdr:row>
      <xdr:rowOff>131091</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33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88082</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690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224,627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141405</xdr:rowOff>
    </xdr:from>
    <xdr:to>
      <xdr:col>86</xdr:col>
      <xdr:colOff>25400</xdr:colOff>
      <xdr:row>92</xdr:row>
      <xdr:rowOff>141405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914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80406</xdr:rowOff>
    </xdr:from>
    <xdr:to>
      <xdr:col>85</xdr:col>
      <xdr:colOff>127000</xdr:colOff>
      <xdr:row>92</xdr:row>
      <xdr:rowOff>141405</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5481300" y="15853806"/>
          <a:ext cx="838200" cy="60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17854</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77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39427</xdr:rowOff>
    </xdr:from>
    <xdr:to>
      <xdr:col>85</xdr:col>
      <xdr:colOff>177800</xdr:colOff>
      <xdr:row>96</xdr:row>
      <xdr:rowOff>141027</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49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80406</xdr:rowOff>
    </xdr:from>
    <xdr:to>
      <xdr:col>81</xdr:col>
      <xdr:colOff>50800</xdr:colOff>
      <xdr:row>92</xdr:row>
      <xdr:rowOff>126771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5853806"/>
          <a:ext cx="889000" cy="46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42796</xdr:rowOff>
    </xdr:from>
    <xdr:to>
      <xdr:col>81</xdr:col>
      <xdr:colOff>101600</xdr:colOff>
      <xdr:row>96</xdr:row>
      <xdr:rowOff>144396</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135523</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59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126771</xdr:rowOff>
    </xdr:from>
    <xdr:to>
      <xdr:col>76</xdr:col>
      <xdr:colOff>114300</xdr:colOff>
      <xdr:row>93</xdr:row>
      <xdr:rowOff>16100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5900171"/>
          <a:ext cx="889000" cy="6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39357</xdr:rowOff>
    </xdr:from>
    <xdr:to>
      <xdr:col>76</xdr:col>
      <xdr:colOff>165100</xdr:colOff>
      <xdr:row>96</xdr:row>
      <xdr:rowOff>140957</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132084</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5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16100</xdr:rowOff>
    </xdr:from>
    <xdr:to>
      <xdr:col>71</xdr:col>
      <xdr:colOff>177800</xdr:colOff>
      <xdr:row>93</xdr:row>
      <xdr:rowOff>38869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5960950"/>
          <a:ext cx="8890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57719</xdr:rowOff>
    </xdr:from>
    <xdr:to>
      <xdr:col>72</xdr:col>
      <xdr:colOff>38100</xdr:colOff>
      <xdr:row>96</xdr:row>
      <xdr:rowOff>159319</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150446</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609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95017</xdr:rowOff>
    </xdr:from>
    <xdr:to>
      <xdr:col>67</xdr:col>
      <xdr:colOff>101600</xdr:colOff>
      <xdr:row>96</xdr:row>
      <xdr:rowOff>25167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16294</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90605</xdr:rowOff>
    </xdr:from>
    <xdr:to>
      <xdr:col>85</xdr:col>
      <xdr:colOff>177800</xdr:colOff>
      <xdr:row>93</xdr:row>
      <xdr:rowOff>20755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586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43632</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5817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29606</xdr:rowOff>
    </xdr:from>
    <xdr:to>
      <xdr:col>81</xdr:col>
      <xdr:colOff>101600</xdr:colOff>
      <xdr:row>92</xdr:row>
      <xdr:rowOff>131206</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580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147733</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5578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75971</xdr:rowOff>
    </xdr:from>
    <xdr:to>
      <xdr:col>76</xdr:col>
      <xdr:colOff>165100</xdr:colOff>
      <xdr:row>93</xdr:row>
      <xdr:rowOff>6121</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5849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22648</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562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136750</xdr:rowOff>
    </xdr:from>
    <xdr:to>
      <xdr:col>72</xdr:col>
      <xdr:colOff>38100</xdr:colOff>
      <xdr:row>93</xdr:row>
      <xdr:rowOff>66900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5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83427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5685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159519</xdr:rowOff>
    </xdr:from>
    <xdr:to>
      <xdr:col>67</xdr:col>
      <xdr:colOff>101600</xdr:colOff>
      <xdr:row>93</xdr:row>
      <xdr:rowOff>89669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59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106196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570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131882</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446832"/>
          <a:ext cx="1269" cy="1207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160631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675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78559</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2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26,421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131882</xdr:rowOff>
    </xdr:from>
    <xdr:to>
      <xdr:col>116</xdr:col>
      <xdr:colOff>152400</xdr:colOff>
      <xdr:row>31</xdr:row>
      <xdr:rowOff>131882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446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78081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4217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55204</xdr:rowOff>
    </xdr:from>
    <xdr:to>
      <xdr:col>116</xdr:col>
      <xdr:colOff>114300</xdr:colOff>
      <xdr:row>38</xdr:row>
      <xdr:rowOff>156804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57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46426</xdr:rowOff>
    </xdr:from>
    <xdr:to>
      <xdr:col>112</xdr:col>
      <xdr:colOff>38100</xdr:colOff>
      <xdr:row>38</xdr:row>
      <xdr:rowOff>148026</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56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164553</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336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70886</xdr:rowOff>
    </xdr:from>
    <xdr:to>
      <xdr:col>107</xdr:col>
      <xdr:colOff>101600</xdr:colOff>
      <xdr:row>39</xdr:row>
      <xdr:rowOff>1036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58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17563</xdr:rowOff>
    </xdr:from>
    <xdr:ext cx="378565"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45017" y="6361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61833</xdr:rowOff>
    </xdr:from>
    <xdr:to>
      <xdr:col>102</xdr:col>
      <xdr:colOff>165100</xdr:colOff>
      <xdr:row>38</xdr:row>
      <xdr:rowOff>163433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5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8511</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3521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71984</xdr:rowOff>
    </xdr:from>
    <xdr:to>
      <xdr:col>98</xdr:col>
      <xdr:colOff>38100</xdr:colOff>
      <xdr:row>39</xdr:row>
      <xdr:rowOff>2134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18661</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62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33631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5487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構成比の最も大きい総務費では、補助費等（ふるさと納税特産品振興関係ほか）、普通建設事業費（小川地区複合施設整備関係ほか）等の増加により、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86,458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また、商工費では、普通建設事業費（ふれあいらんど岩泉再整備関係）の増加により、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79,065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円の増加となった。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一方、衛生費では、普通建設事業費（排水管更新事業関係ほか）の事業完了により、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円の減少、土木費では、普通建設事業費（ 県河川改修事業負担金）、繰出金の減少により、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53,238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円の減少となった。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なお、公債費は昨年度から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13,342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円減少しているが、類似団体平均を大きく上回る状況が続いている。次年度以降も同等の水準で推移するものと見込まれることから、事業の取捨選択や、新規地方債発行の抑制に努める。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年台風第</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号災害の対応で大幅に減少したが、その後、徐々に増加し、令和４年度で標準財政規模比が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40.85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となった。令和６年度においては、令和６年台風第５号災害の復旧事業による投資的経費の増加により、実質単年度収支は赤字となっているが、財政調整基金の取り崩しを行い、実質収支は黒字となっている。今後も事務事業の見直しにより、歳出も合理化等を推進し、より健全な行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年度以降、連結実質赤字比率は黒字を維持している状況である。令和６年度においては、令和６年台風第５号災害の復旧事業による投資的経費の増加により、一般会計の黒字額が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4.6</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ポイント減少したが、全ての会計において黒字となった。今後も繰出基準等に基づいて繰出しを行い、健全な財政運営に努める。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12353253</v>
      </c>
      <c r="BO4" s="436"/>
      <c r="BP4" s="436"/>
      <c r="BQ4" s="436"/>
      <c r="BR4" s="436"/>
      <c r="BS4" s="436"/>
      <c r="BT4" s="436"/>
      <c r="BU4" s="437"/>
      <c r="BV4" s="435">
        <v>11759952</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8.6</v>
      </c>
      <c r="CU4" s="576"/>
      <c r="CV4" s="576"/>
      <c r="CW4" s="576"/>
      <c r="CX4" s="576"/>
      <c r="CY4" s="576"/>
      <c r="CZ4" s="576"/>
      <c r="DA4" s="577"/>
      <c r="DB4" s="575">
        <v>13.2</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11736270</v>
      </c>
      <c r="BO5" s="407"/>
      <c r="BP5" s="407"/>
      <c r="BQ5" s="407"/>
      <c r="BR5" s="407"/>
      <c r="BS5" s="407"/>
      <c r="BT5" s="407"/>
      <c r="BU5" s="408"/>
      <c r="BV5" s="406">
        <v>10854708</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90.2</v>
      </c>
      <c r="CU5" s="404"/>
      <c r="CV5" s="404"/>
      <c r="CW5" s="404"/>
      <c r="CX5" s="404"/>
      <c r="CY5" s="404"/>
      <c r="CZ5" s="404"/>
      <c r="DA5" s="405"/>
      <c r="DB5" s="403">
        <v>96.7</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616983</v>
      </c>
      <c r="BO6" s="407"/>
      <c r="BP6" s="407"/>
      <c r="BQ6" s="407"/>
      <c r="BR6" s="407"/>
      <c r="BS6" s="407"/>
      <c r="BT6" s="407"/>
      <c r="BU6" s="408"/>
      <c r="BV6" s="406">
        <v>905244</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90.3</v>
      </c>
      <c r="CU6" s="550"/>
      <c r="CV6" s="550"/>
      <c r="CW6" s="550"/>
      <c r="CX6" s="550"/>
      <c r="CY6" s="550"/>
      <c r="CZ6" s="550"/>
      <c r="DA6" s="551"/>
      <c r="DB6" s="549">
        <v>97.1</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79431</v>
      </c>
      <c r="BO7" s="407"/>
      <c r="BP7" s="407"/>
      <c r="BQ7" s="407"/>
      <c r="BR7" s="407"/>
      <c r="BS7" s="407"/>
      <c r="BT7" s="407"/>
      <c r="BU7" s="408"/>
      <c r="BV7" s="406">
        <v>91168</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6229075</v>
      </c>
      <c r="CU7" s="407"/>
      <c r="CV7" s="407"/>
      <c r="CW7" s="407"/>
      <c r="CX7" s="407"/>
      <c r="CY7" s="407"/>
      <c r="CZ7" s="407"/>
      <c r="DA7" s="408"/>
      <c r="DB7" s="406">
        <v>6144436</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537552</v>
      </c>
      <c r="BO8" s="407"/>
      <c r="BP8" s="407"/>
      <c r="BQ8" s="407"/>
      <c r="BR8" s="407"/>
      <c r="BS8" s="407"/>
      <c r="BT8" s="407"/>
      <c r="BU8" s="408"/>
      <c r="BV8" s="406">
        <v>814076</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0.16</v>
      </c>
      <c r="CU8" s="510"/>
      <c r="CV8" s="510"/>
      <c r="CW8" s="510"/>
      <c r="CX8" s="510"/>
      <c r="CY8" s="510"/>
      <c r="CZ8" s="510"/>
      <c r="DA8" s="511"/>
      <c r="DB8" s="509">
        <v>0.16</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8726</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-276524</v>
      </c>
      <c r="BO9" s="407"/>
      <c r="BP9" s="407"/>
      <c r="BQ9" s="407"/>
      <c r="BR9" s="407"/>
      <c r="BS9" s="407"/>
      <c r="BT9" s="407"/>
      <c r="BU9" s="408"/>
      <c r="BV9" s="406">
        <v>163915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19</v>
      </c>
      <c r="CU9" s="404"/>
      <c r="CV9" s="404"/>
      <c r="CW9" s="404"/>
      <c r="CX9" s="404"/>
      <c r="CY9" s="404"/>
      <c r="CZ9" s="404"/>
      <c r="DA9" s="405"/>
      <c r="DB9" s="403">
        <v>20.3</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9841</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408067</v>
      </c>
      <c r="BO10" s="407"/>
      <c r="BP10" s="407"/>
      <c r="BQ10" s="407"/>
      <c r="BR10" s="407"/>
      <c r="BS10" s="407"/>
      <c r="BT10" s="407"/>
      <c r="BU10" s="408"/>
      <c r="BV10" s="406">
        <v>326057</v>
      </c>
      <c r="BW10" s="407"/>
      <c r="BX10" s="407"/>
      <c r="BY10" s="407"/>
      <c r="BZ10" s="407"/>
      <c r="CA10" s="407"/>
      <c r="CB10" s="407"/>
      <c r="CC10" s="408"/>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114</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7843</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452364</v>
      </c>
      <c r="BO12" s="407"/>
      <c r="BP12" s="407"/>
      <c r="BQ12" s="407"/>
      <c r="BR12" s="407"/>
      <c r="BS12" s="407"/>
      <c r="BT12" s="407"/>
      <c r="BU12" s="408"/>
      <c r="BV12" s="406">
        <v>534044</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8"/>
      <c r="M13" s="490" t="s">
        <v>130</v>
      </c>
      <c r="N13" s="491"/>
      <c r="O13" s="491"/>
      <c r="P13" s="491"/>
      <c r="Q13" s="492"/>
      <c r="R13" s="493">
        <v>7770</v>
      </c>
      <c r="S13" s="494"/>
      <c r="T13" s="494"/>
      <c r="U13" s="494"/>
      <c r="V13" s="495"/>
      <c r="W13" s="496" t="s">
        <v>131</v>
      </c>
      <c r="X13" s="392"/>
      <c r="Y13" s="392"/>
      <c r="Z13" s="392"/>
      <c r="AA13" s="392"/>
      <c r="AB13" s="393"/>
      <c r="AC13" s="359">
        <v>815</v>
      </c>
      <c r="AD13" s="360"/>
      <c r="AE13" s="360"/>
      <c r="AF13" s="360"/>
      <c r="AG13" s="361"/>
      <c r="AH13" s="359">
        <v>1276</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-320821</v>
      </c>
      <c r="BO13" s="407"/>
      <c r="BP13" s="407"/>
      <c r="BQ13" s="407"/>
      <c r="BR13" s="407"/>
      <c r="BS13" s="407"/>
      <c r="BT13" s="407"/>
      <c r="BU13" s="408"/>
      <c r="BV13" s="406">
        <v>-44072</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12.4</v>
      </c>
      <c r="CU13" s="404"/>
      <c r="CV13" s="404"/>
      <c r="CW13" s="404"/>
      <c r="CX13" s="404"/>
      <c r="CY13" s="404"/>
      <c r="CZ13" s="404"/>
      <c r="DA13" s="405"/>
      <c r="DB13" s="403">
        <v>13.1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8038</v>
      </c>
      <c r="S14" s="494"/>
      <c r="T14" s="494"/>
      <c r="U14" s="494"/>
      <c r="V14" s="495"/>
      <c r="W14" s="497"/>
      <c r="X14" s="395"/>
      <c r="Y14" s="395"/>
      <c r="Z14" s="395"/>
      <c r="AA14" s="395"/>
      <c r="AB14" s="396"/>
      <c r="AC14" s="486">
        <v>19.5</v>
      </c>
      <c r="AD14" s="487"/>
      <c r="AE14" s="487"/>
      <c r="AF14" s="487"/>
      <c r="AG14" s="488"/>
      <c r="AH14" s="486">
        <v>25.5</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8"/>
      <c r="M15" s="490" t="s">
        <v>130</v>
      </c>
      <c r="N15" s="491"/>
      <c r="O15" s="491"/>
      <c r="P15" s="491"/>
      <c r="Q15" s="492"/>
      <c r="R15" s="493">
        <v>7976</v>
      </c>
      <c r="S15" s="494"/>
      <c r="T15" s="494"/>
      <c r="U15" s="494"/>
      <c r="V15" s="495"/>
      <c r="W15" s="496" t="s">
        <v>137</v>
      </c>
      <c r="X15" s="392"/>
      <c r="Y15" s="392"/>
      <c r="Z15" s="392"/>
      <c r="AA15" s="392"/>
      <c r="AB15" s="393"/>
      <c r="AC15" s="359">
        <v>1019</v>
      </c>
      <c r="AD15" s="360"/>
      <c r="AE15" s="360"/>
      <c r="AF15" s="360"/>
      <c r="AG15" s="361"/>
      <c r="AH15" s="359">
        <v>1168</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950611</v>
      </c>
      <c r="BO15" s="436"/>
      <c r="BP15" s="436"/>
      <c r="BQ15" s="436"/>
      <c r="BR15" s="436"/>
      <c r="BS15" s="436"/>
      <c r="BT15" s="436"/>
      <c r="BU15" s="437"/>
      <c r="BV15" s="435">
        <v>973101</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24.4</v>
      </c>
      <c r="AD16" s="487"/>
      <c r="AE16" s="487"/>
      <c r="AF16" s="487"/>
      <c r="AG16" s="488"/>
      <c r="AH16" s="486">
        <v>23.3</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6018902</v>
      </c>
      <c r="BO16" s="407"/>
      <c r="BP16" s="407"/>
      <c r="BQ16" s="407"/>
      <c r="BR16" s="407"/>
      <c r="BS16" s="407"/>
      <c r="BT16" s="407"/>
      <c r="BU16" s="408"/>
      <c r="BV16" s="406">
        <v>5895854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82"/>
      <c r="M17" s="499" t="s">
        <v>143</v>
      </c>
      <c r="N17" s="500"/>
      <c r="O17" s="500"/>
      <c r="P17" s="500"/>
      <c r="Q17" s="501"/>
      <c r="R17" s="483" t="s">
        <v>144</v>
      </c>
      <c r="S17" s="484"/>
      <c r="T17" s="484"/>
      <c r="U17" s="484"/>
      <c r="V17" s="485"/>
      <c r="W17" s="496" t="s">
        <v>145</v>
      </c>
      <c r="X17" s="392"/>
      <c r="Y17" s="392"/>
      <c r="Z17" s="392"/>
      <c r="AA17" s="392"/>
      <c r="AB17" s="393"/>
      <c r="AC17" s="359">
        <v>2342</v>
      </c>
      <c r="AD17" s="360"/>
      <c r="AE17" s="360"/>
      <c r="AF17" s="360"/>
      <c r="AG17" s="361"/>
      <c r="AH17" s="359">
        <v>2560</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1150177</v>
      </c>
      <c r="BO17" s="407"/>
      <c r="BP17" s="407"/>
      <c r="BQ17" s="407"/>
      <c r="BR17" s="407"/>
      <c r="BS17" s="407"/>
      <c r="BT17" s="407"/>
      <c r="BU17" s="408"/>
      <c r="BV17" s="406">
        <v>1186018</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992.36</v>
      </c>
      <c r="M18" s="459"/>
      <c r="N18" s="459"/>
      <c r="O18" s="459"/>
      <c r="P18" s="459"/>
      <c r="Q18" s="459"/>
      <c r="R18" s="460"/>
      <c r="S18" s="460"/>
      <c r="T18" s="460"/>
      <c r="U18" s="460"/>
      <c r="V18" s="461"/>
      <c r="W18" s="477"/>
      <c r="X18" s="478"/>
      <c r="Y18" s="478"/>
      <c r="Z18" s="478"/>
      <c r="AA18" s="478"/>
      <c r="AB18" s="502"/>
      <c r="AC18" s="376">
        <v>56.1</v>
      </c>
      <c r="AD18" s="377"/>
      <c r="AE18" s="377"/>
      <c r="AF18" s="377"/>
      <c r="AG18" s="462"/>
      <c r="AH18" s="376">
        <v>51.2</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5706321</v>
      </c>
      <c r="BO18" s="407"/>
      <c r="BP18" s="407"/>
      <c r="BQ18" s="407"/>
      <c r="BR18" s="407"/>
      <c r="BS18" s="407"/>
      <c r="BT18" s="407"/>
      <c r="BU18" s="408"/>
      <c r="BV18" s="406">
        <v>5936744</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9228922</v>
      </c>
      <c r="BO19" s="407"/>
      <c r="BP19" s="407"/>
      <c r="BQ19" s="407"/>
      <c r="BR19" s="407"/>
      <c r="BS19" s="407"/>
      <c r="BT19" s="407"/>
      <c r="BU19" s="408"/>
      <c r="BV19" s="406">
        <v>9372122</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3957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11281974</v>
      </c>
      <c r="BO22" s="436"/>
      <c r="BP22" s="436"/>
      <c r="BQ22" s="436"/>
      <c r="BR22" s="436"/>
      <c r="BS22" s="436"/>
      <c r="BT22" s="436"/>
      <c r="BU22" s="437"/>
      <c r="BV22" s="435">
        <v>11756215</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11153826</v>
      </c>
      <c r="BO23" s="407"/>
      <c r="BP23" s="407"/>
      <c r="BQ23" s="407"/>
      <c r="BR23" s="407"/>
      <c r="BS23" s="407"/>
      <c r="BT23" s="407"/>
      <c r="BU23" s="408"/>
      <c r="BV23" s="406">
        <v>11598135</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6900</v>
      </c>
      <c r="R24" s="360"/>
      <c r="S24" s="360"/>
      <c r="T24" s="360"/>
      <c r="U24" s="360"/>
      <c r="V24" s="361"/>
      <c r="W24" s="449"/>
      <c r="X24" s="386"/>
      <c r="Y24" s="387"/>
      <c r="Z24" s="362" t="s">
        <v>162</v>
      </c>
      <c r="AA24" s="363"/>
      <c r="AB24" s="363"/>
      <c r="AC24" s="363"/>
      <c r="AD24" s="363"/>
      <c r="AE24" s="363"/>
      <c r="AF24" s="363"/>
      <c r="AG24" s="364"/>
      <c r="AH24" s="359">
        <v>163</v>
      </c>
      <c r="AI24" s="360"/>
      <c r="AJ24" s="360"/>
      <c r="AK24" s="360"/>
      <c r="AL24" s="361"/>
      <c r="AM24" s="359">
        <v>494053</v>
      </c>
      <c r="AN24" s="360"/>
      <c r="AO24" s="360"/>
      <c r="AP24" s="360"/>
      <c r="AQ24" s="360"/>
      <c r="AR24" s="361"/>
      <c r="AS24" s="359">
        <v>3031</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9271233</v>
      </c>
      <c r="BO24" s="407"/>
      <c r="BP24" s="407"/>
      <c r="BQ24" s="407"/>
      <c r="BR24" s="407"/>
      <c r="BS24" s="407"/>
      <c r="BT24" s="407"/>
      <c r="BU24" s="408"/>
      <c r="BV24" s="406">
        <v>9502390</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5550</v>
      </c>
      <c r="R25" s="360"/>
      <c r="S25" s="360"/>
      <c r="T25" s="360"/>
      <c r="U25" s="360"/>
      <c r="V25" s="361"/>
      <c r="W25" s="449"/>
      <c r="X25" s="386"/>
      <c r="Y25" s="387"/>
      <c r="Z25" s="362" t="s">
        <v>165</v>
      </c>
      <c r="AA25" s="363"/>
      <c r="AB25" s="363"/>
      <c r="AC25" s="363"/>
      <c r="AD25" s="363"/>
      <c r="AE25" s="363"/>
      <c r="AF25" s="363"/>
      <c r="AG25" s="364"/>
      <c r="AH25" s="359" t="s">
        <v>122</v>
      </c>
      <c r="AI25" s="360"/>
      <c r="AJ25" s="360"/>
      <c r="AK25" s="360"/>
      <c r="AL25" s="361"/>
      <c r="AM25" s="359" t="s">
        <v>122</v>
      </c>
      <c r="AN25" s="360"/>
      <c r="AO25" s="360"/>
      <c r="AP25" s="360"/>
      <c r="AQ25" s="360"/>
      <c r="AR25" s="361"/>
      <c r="AS25" s="359" t="s">
        <v>122</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1071076</v>
      </c>
      <c r="BO25" s="436"/>
      <c r="BP25" s="436"/>
      <c r="BQ25" s="436"/>
      <c r="BR25" s="436"/>
      <c r="BS25" s="436"/>
      <c r="BT25" s="436"/>
      <c r="BU25" s="437"/>
      <c r="BV25" s="435">
        <v>420702</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5250</v>
      </c>
      <c r="R26" s="360"/>
      <c r="S26" s="360"/>
      <c r="T26" s="360"/>
      <c r="U26" s="360"/>
      <c r="V26" s="361"/>
      <c r="W26" s="449"/>
      <c r="X26" s="386"/>
      <c r="Y26" s="387"/>
      <c r="Z26" s="362" t="s">
        <v>168</v>
      </c>
      <c r="AA26" s="417"/>
      <c r="AB26" s="417"/>
      <c r="AC26" s="417"/>
      <c r="AD26" s="417"/>
      <c r="AE26" s="417"/>
      <c r="AF26" s="417"/>
      <c r="AG26" s="418"/>
      <c r="AH26" s="359">
        <v>3</v>
      </c>
      <c r="AI26" s="360"/>
      <c r="AJ26" s="360"/>
      <c r="AK26" s="360"/>
      <c r="AL26" s="361"/>
      <c r="AM26" s="359">
        <v>7479</v>
      </c>
      <c r="AN26" s="360"/>
      <c r="AO26" s="360"/>
      <c r="AP26" s="360"/>
      <c r="AQ26" s="360"/>
      <c r="AR26" s="361"/>
      <c r="AS26" s="359">
        <v>2493</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2790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1000000</v>
      </c>
      <c r="BO27" s="441"/>
      <c r="BP27" s="441"/>
      <c r="BQ27" s="441"/>
      <c r="BR27" s="441"/>
      <c r="BS27" s="441"/>
      <c r="BT27" s="441"/>
      <c r="BU27" s="442"/>
      <c r="BV27" s="440">
        <v>1000000</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2260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2311861</v>
      </c>
      <c r="BO28" s="436"/>
      <c r="BP28" s="436"/>
      <c r="BQ28" s="436"/>
      <c r="BR28" s="436"/>
      <c r="BS28" s="436"/>
      <c r="BT28" s="436"/>
      <c r="BU28" s="437"/>
      <c r="BV28" s="435">
        <v>2356158</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12</v>
      </c>
      <c r="M29" s="360"/>
      <c r="N29" s="360"/>
      <c r="O29" s="360"/>
      <c r="P29" s="361"/>
      <c r="Q29" s="359">
        <v>2100</v>
      </c>
      <c r="R29" s="360"/>
      <c r="S29" s="360"/>
      <c r="T29" s="360"/>
      <c r="U29" s="360"/>
      <c r="V29" s="361"/>
      <c r="W29" s="450"/>
      <c r="X29" s="451"/>
      <c r="Y29" s="452"/>
      <c r="Z29" s="362" t="s">
        <v>177</v>
      </c>
      <c r="AA29" s="363"/>
      <c r="AB29" s="363"/>
      <c r="AC29" s="363"/>
      <c r="AD29" s="363"/>
      <c r="AE29" s="363"/>
      <c r="AF29" s="363"/>
      <c r="AG29" s="364"/>
      <c r="AH29" s="359">
        <v>163</v>
      </c>
      <c r="AI29" s="360"/>
      <c r="AJ29" s="360"/>
      <c r="AK29" s="360"/>
      <c r="AL29" s="361"/>
      <c r="AM29" s="359">
        <v>494053</v>
      </c>
      <c r="AN29" s="360"/>
      <c r="AO29" s="360"/>
      <c r="AP29" s="360"/>
      <c r="AQ29" s="360"/>
      <c r="AR29" s="361"/>
      <c r="AS29" s="359">
        <v>3031</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2374112</v>
      </c>
      <c r="BO29" s="407"/>
      <c r="BP29" s="407"/>
      <c r="BQ29" s="407"/>
      <c r="BR29" s="407"/>
      <c r="BS29" s="407"/>
      <c r="BT29" s="407"/>
      <c r="BU29" s="408"/>
      <c r="BV29" s="406">
        <v>2373880</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96.9</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2603448</v>
      </c>
      <c r="BO30" s="441"/>
      <c r="BP30" s="441"/>
      <c r="BQ30" s="441"/>
      <c r="BR30" s="441"/>
      <c r="BS30" s="441"/>
      <c r="BT30" s="441"/>
      <c r="BU30" s="442"/>
      <c r="BV30" s="440">
        <v>1928821</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2">
      <c r="A31" s="163"/>
      <c r="B31" s="188"/>
      <c r="DI31" s="189"/>
    </row>
    <row r="32" spans="1:113" ht="13.5" customHeight="1" x14ac:dyDescent="0.2">
      <c r="A32" s="163"/>
      <c r="B32" s="190"/>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2">
      <c r="A33" s="163"/>
      <c r="B33" s="190"/>
      <c r="C33" s="358" t="s">
        <v>186</v>
      </c>
      <c r="D33" s="358"/>
      <c r="E33" s="357" t="s">
        <v>187</v>
      </c>
      <c r="F33" s="357"/>
      <c r="G33" s="357"/>
      <c r="H33" s="357"/>
      <c r="I33" s="357"/>
      <c r="J33" s="357"/>
      <c r="K33" s="357"/>
      <c r="L33" s="357"/>
      <c r="M33" s="357"/>
      <c r="N33" s="357"/>
      <c r="O33" s="357"/>
      <c r="P33" s="357"/>
      <c r="Q33" s="357"/>
      <c r="R33" s="357"/>
      <c r="S33" s="357"/>
      <c r="T33" s="167"/>
      <c r="U33" s="358" t="s">
        <v>186</v>
      </c>
      <c r="V33" s="358"/>
      <c r="W33" s="357" t="s">
        <v>187</v>
      </c>
      <c r="X33" s="357"/>
      <c r="Y33" s="357"/>
      <c r="Z33" s="357"/>
      <c r="AA33" s="357"/>
      <c r="AB33" s="357"/>
      <c r="AC33" s="357"/>
      <c r="AD33" s="357"/>
      <c r="AE33" s="357"/>
      <c r="AF33" s="357"/>
      <c r="AG33" s="357"/>
      <c r="AH33" s="357"/>
      <c r="AI33" s="357"/>
      <c r="AJ33" s="357"/>
      <c r="AK33" s="357"/>
      <c r="AL33" s="167"/>
      <c r="AM33" s="358" t="s">
        <v>186</v>
      </c>
      <c r="AN33" s="358"/>
      <c r="AO33" s="357" t="s">
        <v>187</v>
      </c>
      <c r="AP33" s="357"/>
      <c r="AQ33" s="357"/>
      <c r="AR33" s="357"/>
      <c r="AS33" s="357"/>
      <c r="AT33" s="357"/>
      <c r="AU33" s="357"/>
      <c r="AV33" s="357"/>
      <c r="AW33" s="357"/>
      <c r="AX33" s="357"/>
      <c r="AY33" s="357"/>
      <c r="AZ33" s="357"/>
      <c r="BA33" s="357"/>
      <c r="BB33" s="357"/>
      <c r="BC33" s="357"/>
      <c r="BD33" s="173"/>
      <c r="BE33" s="357" t="s">
        <v>188</v>
      </c>
      <c r="BF33" s="357"/>
      <c r="BG33" s="357" t="s">
        <v>189</v>
      </c>
      <c r="BH33" s="357"/>
      <c r="BI33" s="357"/>
      <c r="BJ33" s="357"/>
      <c r="BK33" s="357"/>
      <c r="BL33" s="357"/>
      <c r="BM33" s="357"/>
      <c r="BN33" s="357"/>
      <c r="BO33" s="357"/>
      <c r="BP33" s="357"/>
      <c r="BQ33" s="357"/>
      <c r="BR33" s="357"/>
      <c r="BS33" s="357"/>
      <c r="BT33" s="357"/>
      <c r="BU33" s="357"/>
      <c r="BV33" s="173"/>
      <c r="BW33" s="358" t="s">
        <v>188</v>
      </c>
      <c r="BX33" s="358"/>
      <c r="BY33" s="357" t="s">
        <v>190</v>
      </c>
      <c r="BZ33" s="357"/>
      <c r="CA33" s="357"/>
      <c r="CB33" s="357"/>
      <c r="CC33" s="357"/>
      <c r="CD33" s="357"/>
      <c r="CE33" s="357"/>
      <c r="CF33" s="357"/>
      <c r="CG33" s="357"/>
      <c r="CH33" s="357"/>
      <c r="CI33" s="357"/>
      <c r="CJ33" s="357"/>
      <c r="CK33" s="357"/>
      <c r="CL33" s="357"/>
      <c r="CM33" s="357"/>
      <c r="CN33" s="167"/>
      <c r="CO33" s="358" t="s">
        <v>186</v>
      </c>
      <c r="CP33" s="358"/>
      <c r="CQ33" s="357" t="s">
        <v>191</v>
      </c>
      <c r="CR33" s="357"/>
      <c r="CS33" s="357"/>
      <c r="CT33" s="357"/>
      <c r="CU33" s="357"/>
      <c r="CV33" s="357"/>
      <c r="CW33" s="357"/>
      <c r="CX33" s="357"/>
      <c r="CY33" s="357"/>
      <c r="CZ33" s="357"/>
      <c r="DA33" s="357"/>
      <c r="DB33" s="357"/>
      <c r="DC33" s="357"/>
      <c r="DD33" s="357"/>
      <c r="DE33" s="357"/>
      <c r="DF33" s="167"/>
      <c r="DG33" s="356" t="s">
        <v>192</v>
      </c>
      <c r="DH33" s="356"/>
      <c r="DI33" s="168"/>
    </row>
    <row r="34" spans="1:113" ht="32.25" customHeight="1" x14ac:dyDescent="0.2">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国民健康保険特別会計（事業勘定）</v>
      </c>
      <c r="X34" s="355"/>
      <c r="Y34" s="355"/>
      <c r="Z34" s="355"/>
      <c r="AA34" s="355"/>
      <c r="AB34" s="355"/>
      <c r="AC34" s="355"/>
      <c r="AD34" s="355"/>
      <c r="AE34" s="355"/>
      <c r="AF34" s="355"/>
      <c r="AG34" s="355"/>
      <c r="AH34" s="355"/>
      <c r="AI34" s="355"/>
      <c r="AJ34" s="355"/>
      <c r="AK34" s="355"/>
      <c r="AL34" s="163"/>
      <c r="AM34" s="354">
        <f>IF(AO34="","",MAX(C34:D43,U34:V43)+1)</f>
        <v>7</v>
      </c>
      <c r="AN34" s="354"/>
      <c r="AO34" s="355" t="str">
        <f>IF('各会計、関係団体の財政状況及び健全化判断比率'!B33="","",'各会計、関係団体の財政状況及び健全化判断比率'!B33)</f>
        <v>水道事業会計</v>
      </c>
      <c r="AP34" s="355"/>
      <c r="AQ34" s="355"/>
      <c r="AR34" s="355"/>
      <c r="AS34" s="355"/>
      <c r="AT34" s="355"/>
      <c r="AU34" s="355"/>
      <c r="AV34" s="355"/>
      <c r="AW34" s="355"/>
      <c r="AX34" s="355"/>
      <c r="AY34" s="355"/>
      <c r="AZ34" s="355"/>
      <c r="BA34" s="355"/>
      <c r="BB34" s="355"/>
      <c r="BC34" s="355"/>
      <c r="BD34" s="163"/>
      <c r="BE34" s="354">
        <f>IF(BG34="","",MAX(C34:D43,U34:V43,AM34:AN43)+1)</f>
        <v>9</v>
      </c>
      <c r="BF34" s="354"/>
      <c r="BG34" s="355" t="str">
        <f>IF('各会計、関係団体の財政状況及び健全化判断比率'!B35="","",'各会計、関係団体の財政状況及び健全化判断比率'!B35)</f>
        <v>観光事業特別会計</v>
      </c>
      <c r="BH34" s="355"/>
      <c r="BI34" s="355"/>
      <c r="BJ34" s="355"/>
      <c r="BK34" s="355"/>
      <c r="BL34" s="355"/>
      <c r="BM34" s="355"/>
      <c r="BN34" s="355"/>
      <c r="BO34" s="355"/>
      <c r="BP34" s="355"/>
      <c r="BQ34" s="355"/>
      <c r="BR34" s="355"/>
      <c r="BS34" s="355"/>
      <c r="BT34" s="355"/>
      <c r="BU34" s="355"/>
      <c r="BV34" s="163"/>
      <c r="BW34" s="354">
        <f>IF(BY34="","",MAX(C34:D43,U34:V43,AM34:AN43,BE34:BF43)+1)</f>
        <v>10</v>
      </c>
      <c r="BX34" s="354"/>
      <c r="BY34" s="355" t="str">
        <f>IF('各会計、関係団体の財政状況及び健全化判断比率'!B68="","",'各会計、関係団体の財政状況及び健全化判断比率'!B68)</f>
        <v>岩手県市町村総合事務組合（一般会計）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一般社団法人岩泉農業振興公社</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2">
      <c r="A35" s="163"/>
      <c r="B35" s="190"/>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国民健康保険特別会計（診療施設勘定）</v>
      </c>
      <c r="X35" s="355"/>
      <c r="Y35" s="355"/>
      <c r="Z35" s="355"/>
      <c r="AA35" s="355"/>
      <c r="AB35" s="355"/>
      <c r="AC35" s="355"/>
      <c r="AD35" s="355"/>
      <c r="AE35" s="355"/>
      <c r="AF35" s="355"/>
      <c r="AG35" s="355"/>
      <c r="AH35" s="355"/>
      <c r="AI35" s="355"/>
      <c r="AJ35" s="355"/>
      <c r="AK35" s="355"/>
      <c r="AL35" s="163"/>
      <c r="AM35" s="354">
        <f t="shared" ref="AM35:AM43" si="0">IF(AO35="","",AM34+1)</f>
        <v>8</v>
      </c>
      <c r="AN35" s="354"/>
      <c r="AO35" s="355" t="str">
        <f>IF('各会計、関係団体の財政状況及び健全化判断比率'!B34="","",'各会計、関係団体の財政状況及び健全化判断比率'!B34)</f>
        <v>下水道事業会計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11</v>
      </c>
      <c r="BX35" s="354"/>
      <c r="BY35" s="355" t="str">
        <f>IF('各会計、関係団体の財政状況及び健全化判断比率'!B69="","",'各会計、関係団体の財政状況及び健全化判断比率'!B69)</f>
        <v>岩手県市町村総合事務組合（特別会計）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岩泉ホールディングス株式会社</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2">
      <c r="A36" s="163"/>
      <c r="B36" s="190"/>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介護保険特別会計（事業勘定）</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12</v>
      </c>
      <c r="BX36" s="354"/>
      <c r="BY36" s="355" t="str">
        <f>IF('各会計、関係団体の財政状況及び健全化判断比率'!B70="","",'各会計、関係団体の財政状況及び健全化判断比率'!B70)</f>
        <v>宮古地区広域行政組合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2">
      <c r="A37" s="163"/>
      <c r="B37" s="190"/>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f t="shared" si="4"/>
        <v>5</v>
      </c>
      <c r="V37" s="354"/>
      <c r="W37" s="355" t="str">
        <f>IF('各会計、関係団体の財政状況及び健全化判断比率'!B31="","",'各会計、関係団体の財政状況及び健全化判断比率'!B31)</f>
        <v>介護保険特別会計（サービス事業勘定）</v>
      </c>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13</v>
      </c>
      <c r="BX37" s="354"/>
      <c r="BY37" s="355" t="str">
        <f>IF('各会計、関係団体の財政状況及び健全化判断比率'!B71="","",'各会計、関係団体の財政状況及び健全化判断比率'!B71)</f>
        <v>岩手県後期高齢者医療広域連合（一般会計）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2">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f t="shared" si="4"/>
        <v>6</v>
      </c>
      <c r="V38" s="354"/>
      <c r="W38" s="355" t="str">
        <f>IF('各会計、関係団体の財政状況及び健全化判断比率'!B32="","",'各会計、関係団体の財政状況及び健全化判断比率'!B32)</f>
        <v>後期高齢者医療特別会計</v>
      </c>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14</v>
      </c>
      <c r="BX38" s="354"/>
      <c r="BY38" s="355" t="str">
        <f>IF('各会計、関係団体の財政状況及び健全化判断比率'!B72="","",'各会計、関係団体の財政状況及び健全化判断比率'!B72)</f>
        <v>岩手県後期高齢者医療広域連合（特別会計）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2">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2">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2">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2">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2">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5vGCa5IV9U/UIfRJytkTmoIYr+GJukOe16gFHRnxxvgADZeVKwQzb3K2/ay+BaJUlWH925KqUpV0CnkZwaLvNg==" saltValue="Nb4gN71/mEQ7pl+JDdsWl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535</v>
      </c>
      <c r="D34" s="1136"/>
      <c r="E34" s="1137"/>
      <c r="F34" s="32">
        <v>11.19</v>
      </c>
      <c r="G34" s="33">
        <v>9.8699999999999992</v>
      </c>
      <c r="H34" s="33">
        <v>10.35</v>
      </c>
      <c r="I34" s="33">
        <v>13.24</v>
      </c>
      <c r="J34" s="34">
        <v>8.6199999999999992</v>
      </c>
      <c r="K34" s="22"/>
      <c r="L34" s="22"/>
      <c r="M34" s="22"/>
      <c r="N34" s="22"/>
      <c r="O34" s="22"/>
      <c r="P34" s="22"/>
    </row>
    <row r="35" spans="1:16" ht="39" customHeight="1" x14ac:dyDescent="0.2">
      <c r="A35" s="22"/>
      <c r="B35" s="35"/>
      <c r="C35" s="1132" t="s">
        <v>536</v>
      </c>
      <c r="D35" s="1132"/>
      <c r="E35" s="1133"/>
      <c r="F35" s="36">
        <v>4.7</v>
      </c>
      <c r="G35" s="37">
        <v>4.21</v>
      </c>
      <c r="H35" s="37">
        <v>4.09</v>
      </c>
      <c r="I35" s="37">
        <v>4.7699999999999996</v>
      </c>
      <c r="J35" s="38">
        <v>4.68</v>
      </c>
      <c r="K35" s="22"/>
      <c r="L35" s="22"/>
      <c r="M35" s="22"/>
      <c r="N35" s="22"/>
      <c r="O35" s="22"/>
      <c r="P35" s="22"/>
    </row>
    <row r="36" spans="1:16" ht="39" customHeight="1" x14ac:dyDescent="0.2">
      <c r="A36" s="22"/>
      <c r="B36" s="35"/>
      <c r="C36" s="1132" t="s">
        <v>537</v>
      </c>
      <c r="D36" s="1132"/>
      <c r="E36" s="1133"/>
      <c r="F36" s="36" t="s">
        <v>490</v>
      </c>
      <c r="G36" s="37" t="s">
        <v>490</v>
      </c>
      <c r="H36" s="37" t="s">
        <v>490</v>
      </c>
      <c r="I36" s="37" t="s">
        <v>490</v>
      </c>
      <c r="J36" s="38">
        <v>2.4</v>
      </c>
      <c r="K36" s="22"/>
      <c r="L36" s="22"/>
      <c r="M36" s="22"/>
      <c r="N36" s="22"/>
      <c r="O36" s="22"/>
      <c r="P36" s="22"/>
    </row>
    <row r="37" spans="1:16" ht="39" customHeight="1" x14ac:dyDescent="0.2">
      <c r="A37" s="22"/>
      <c r="B37" s="35"/>
      <c r="C37" s="1132" t="s">
        <v>538</v>
      </c>
      <c r="D37" s="1132"/>
      <c r="E37" s="1133"/>
      <c r="F37" s="36">
        <v>0.89</v>
      </c>
      <c r="G37" s="37">
        <v>1</v>
      </c>
      <c r="H37" s="37">
        <v>1.18</v>
      </c>
      <c r="I37" s="37">
        <v>1.81</v>
      </c>
      <c r="J37" s="38">
        <v>1.35</v>
      </c>
      <c r="K37" s="22"/>
      <c r="L37" s="22"/>
      <c r="M37" s="22"/>
      <c r="N37" s="22"/>
      <c r="O37" s="22"/>
      <c r="P37" s="22"/>
    </row>
    <row r="38" spans="1:16" ht="39" customHeight="1" x14ac:dyDescent="0.2">
      <c r="A38" s="22"/>
      <c r="B38" s="35"/>
      <c r="C38" s="1132" t="s">
        <v>539</v>
      </c>
      <c r="D38" s="1132"/>
      <c r="E38" s="1133"/>
      <c r="F38" s="36">
        <v>0.37</v>
      </c>
      <c r="G38" s="37">
        <v>0.6</v>
      </c>
      <c r="H38" s="37">
        <v>0.46</v>
      </c>
      <c r="I38" s="37">
        <v>0.52</v>
      </c>
      <c r="J38" s="38">
        <v>0.38</v>
      </c>
      <c r="K38" s="22"/>
      <c r="L38" s="22"/>
      <c r="M38" s="22"/>
      <c r="N38" s="22"/>
      <c r="O38" s="22"/>
      <c r="P38" s="22"/>
    </row>
    <row r="39" spans="1:16" ht="39" customHeight="1" x14ac:dyDescent="0.2">
      <c r="A39" s="22"/>
      <c r="B39" s="35"/>
      <c r="C39" s="1132" t="s">
        <v>540</v>
      </c>
      <c r="D39" s="1132"/>
      <c r="E39" s="1133"/>
      <c r="F39" s="36">
        <v>0.3</v>
      </c>
      <c r="G39" s="37">
        <v>0.17</v>
      </c>
      <c r="H39" s="37">
        <v>0.12</v>
      </c>
      <c r="I39" s="37">
        <v>0.17</v>
      </c>
      <c r="J39" s="38">
        <v>0.13</v>
      </c>
      <c r="K39" s="22"/>
      <c r="L39" s="22"/>
      <c r="M39" s="22"/>
      <c r="N39" s="22"/>
      <c r="O39" s="22"/>
      <c r="P39" s="22"/>
    </row>
    <row r="40" spans="1:16" ht="39" customHeight="1" x14ac:dyDescent="0.2">
      <c r="A40" s="22"/>
      <c r="B40" s="35"/>
      <c r="C40" s="1132" t="s">
        <v>541</v>
      </c>
      <c r="D40" s="1132"/>
      <c r="E40" s="1133"/>
      <c r="F40" s="36">
        <v>0.09</v>
      </c>
      <c r="G40" s="37">
        <v>0.08</v>
      </c>
      <c r="H40" s="37">
        <v>0</v>
      </c>
      <c r="I40" s="37">
        <v>0.06</v>
      </c>
      <c r="J40" s="38">
        <v>0.05</v>
      </c>
      <c r="K40" s="22"/>
      <c r="L40" s="22"/>
      <c r="M40" s="22"/>
      <c r="N40" s="22"/>
      <c r="O40" s="22"/>
      <c r="P40" s="22"/>
    </row>
    <row r="41" spans="1:16" ht="39" customHeight="1" x14ac:dyDescent="0.2">
      <c r="A41" s="22"/>
      <c r="B41" s="35"/>
      <c r="C41" s="1132" t="s">
        <v>542</v>
      </c>
      <c r="D41" s="1132"/>
      <c r="E41" s="1133"/>
      <c r="F41" s="36">
        <v>0.05</v>
      </c>
      <c r="G41" s="37">
        <v>0</v>
      </c>
      <c r="H41" s="37">
        <v>0</v>
      </c>
      <c r="I41" s="37">
        <v>0</v>
      </c>
      <c r="J41" s="38">
        <v>0.01</v>
      </c>
      <c r="K41" s="22"/>
      <c r="L41" s="22"/>
      <c r="M41" s="22"/>
      <c r="N41" s="22"/>
      <c r="O41" s="22"/>
      <c r="P41" s="22"/>
    </row>
    <row r="42" spans="1:16" ht="39" customHeight="1" x14ac:dyDescent="0.2">
      <c r="A42" s="22"/>
      <c r="B42" s="39"/>
      <c r="C42" s="1132" t="s">
        <v>543</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544</v>
      </c>
      <c r="D43" s="1134"/>
      <c r="E43" s="1135"/>
      <c r="F43" s="41">
        <v>0.18</v>
      </c>
      <c r="G43" s="42">
        <v>0.13</v>
      </c>
      <c r="H43" s="42">
        <v>0.1</v>
      </c>
      <c r="I43" s="42">
        <v>2.5</v>
      </c>
      <c r="J43" s="43">
        <v>0.01</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0Lb31ZlRzNZa6sfJGCNpK02SK2MoEpFPOFUE2xZgRtuKv9xlNP2N7ASS7DCIsNFTUqIkbeUVq5QBD/i6j4ZG0w==" saltValue="GpzA7v867jXDPPxmMMWRP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1859</v>
      </c>
      <c r="L45" s="58">
        <v>1843</v>
      </c>
      <c r="M45" s="58">
        <v>1893</v>
      </c>
      <c r="N45" s="58">
        <v>1913</v>
      </c>
      <c r="O45" s="59">
        <v>1762</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490</v>
      </c>
      <c r="L46" s="62" t="s">
        <v>490</v>
      </c>
      <c r="M46" s="62" t="s">
        <v>490</v>
      </c>
      <c r="N46" s="62" t="s">
        <v>490</v>
      </c>
      <c r="O46" s="63" t="s">
        <v>490</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490</v>
      </c>
      <c r="L47" s="62" t="s">
        <v>490</v>
      </c>
      <c r="M47" s="62" t="s">
        <v>490</v>
      </c>
      <c r="N47" s="62" t="s">
        <v>490</v>
      </c>
      <c r="O47" s="63" t="s">
        <v>490</v>
      </c>
      <c r="P47" s="46"/>
      <c r="Q47" s="46"/>
      <c r="R47" s="46"/>
      <c r="S47" s="46"/>
      <c r="T47" s="46"/>
      <c r="U47" s="46"/>
    </row>
    <row r="48" spans="1:21" ht="30.75" customHeight="1" x14ac:dyDescent="0.2">
      <c r="A48" s="46"/>
      <c r="B48" s="1163"/>
      <c r="C48" s="1164"/>
      <c r="D48" s="60"/>
      <c r="E48" s="1140" t="s">
        <v>13</v>
      </c>
      <c r="F48" s="1140"/>
      <c r="G48" s="1140"/>
      <c r="H48" s="1140"/>
      <c r="I48" s="1140"/>
      <c r="J48" s="1141"/>
      <c r="K48" s="61">
        <v>233</v>
      </c>
      <c r="L48" s="62">
        <v>234</v>
      </c>
      <c r="M48" s="62">
        <v>232</v>
      </c>
      <c r="N48" s="62">
        <v>248</v>
      </c>
      <c r="O48" s="63">
        <v>172</v>
      </c>
      <c r="P48" s="46"/>
      <c r="Q48" s="46"/>
      <c r="R48" s="46"/>
      <c r="S48" s="46"/>
      <c r="T48" s="46"/>
      <c r="U48" s="46"/>
    </row>
    <row r="49" spans="1:21" ht="30.75" customHeight="1" x14ac:dyDescent="0.2">
      <c r="A49" s="46"/>
      <c r="B49" s="1163"/>
      <c r="C49" s="1164"/>
      <c r="D49" s="60"/>
      <c r="E49" s="1140" t="s">
        <v>14</v>
      </c>
      <c r="F49" s="1140"/>
      <c r="G49" s="1140"/>
      <c r="H49" s="1140"/>
      <c r="I49" s="1140"/>
      <c r="J49" s="1141"/>
      <c r="K49" s="61">
        <v>3</v>
      </c>
      <c r="L49" s="62">
        <v>3</v>
      </c>
      <c r="M49" s="62">
        <v>3</v>
      </c>
      <c r="N49" s="62">
        <v>2</v>
      </c>
      <c r="O49" s="63">
        <v>1</v>
      </c>
      <c r="P49" s="46"/>
      <c r="Q49" s="46"/>
      <c r="R49" s="46"/>
      <c r="S49" s="46"/>
      <c r="T49" s="46"/>
      <c r="U49" s="46"/>
    </row>
    <row r="50" spans="1:21" ht="30.75" customHeight="1" x14ac:dyDescent="0.2">
      <c r="A50" s="46"/>
      <c r="B50" s="1163"/>
      <c r="C50" s="1164"/>
      <c r="D50" s="60"/>
      <c r="E50" s="1140" t="s">
        <v>15</v>
      </c>
      <c r="F50" s="1140"/>
      <c r="G50" s="1140"/>
      <c r="H50" s="1140"/>
      <c r="I50" s="1140"/>
      <c r="J50" s="1141"/>
      <c r="K50" s="61">
        <v>37</v>
      </c>
      <c r="L50" s="62">
        <v>40</v>
      </c>
      <c r="M50" s="62">
        <v>41</v>
      </c>
      <c r="N50" s="62">
        <v>35</v>
      </c>
      <c r="O50" s="63">
        <v>30</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490</v>
      </c>
      <c r="L51" s="62" t="s">
        <v>490</v>
      </c>
      <c r="M51" s="62" t="s">
        <v>490</v>
      </c>
      <c r="N51" s="62" t="s">
        <v>490</v>
      </c>
      <c r="O51" s="63" t="s">
        <v>490</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1455</v>
      </c>
      <c r="L52" s="62">
        <v>1488</v>
      </c>
      <c r="M52" s="62">
        <v>1568</v>
      </c>
      <c r="N52" s="62">
        <v>1562</v>
      </c>
      <c r="O52" s="63">
        <v>1449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677</v>
      </c>
      <c r="L53" s="67">
        <v>632</v>
      </c>
      <c r="M53" s="67">
        <v>601</v>
      </c>
      <c r="N53" s="67">
        <v>636</v>
      </c>
      <c r="O53" s="68">
        <v>516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Rkqjh1Kbg96p745W3iecwQHYCMjKiZ6FgmTCPdUd3a/EXWHvOoZFb4KnB3ngw3lc3HFcSbKQluckLF8r8RgGDQ==" saltValue="HAbsM8exsEAwzOnKQkV/Q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81" t="s">
        <v>30</v>
      </c>
      <c r="C41" s="1182"/>
      <c r="D41" s="103"/>
      <c r="E41" s="1183" t="s">
        <v>31</v>
      </c>
      <c r="F41" s="1183"/>
      <c r="G41" s="1183"/>
      <c r="H41" s="1184"/>
      <c r="I41" s="330">
        <v>14551</v>
      </c>
      <c r="J41" s="331">
        <v>13780</v>
      </c>
      <c r="K41" s="331">
        <v>12742</v>
      </c>
      <c r="L41" s="331">
        <v>11756</v>
      </c>
      <c r="M41" s="332">
        <v>11282</v>
      </c>
    </row>
    <row r="42" spans="2:13" ht="27.75" customHeight="1" x14ac:dyDescent="0.2">
      <c r="B42" s="1171"/>
      <c r="C42" s="1172"/>
      <c r="D42" s="104"/>
      <c r="E42" s="1175" t="s">
        <v>32</v>
      </c>
      <c r="F42" s="1175"/>
      <c r="G42" s="1175"/>
      <c r="H42" s="1176"/>
      <c r="I42" s="333">
        <v>236</v>
      </c>
      <c r="J42" s="334">
        <v>147</v>
      </c>
      <c r="K42" s="334">
        <v>125</v>
      </c>
      <c r="L42" s="334">
        <v>104</v>
      </c>
      <c r="M42" s="335">
        <v>82</v>
      </c>
    </row>
    <row r="43" spans="2:13" ht="27.75" customHeight="1" x14ac:dyDescent="0.2">
      <c r="B43" s="1171"/>
      <c r="C43" s="1172"/>
      <c r="D43" s="104"/>
      <c r="E43" s="1175" t="s">
        <v>33</v>
      </c>
      <c r="F43" s="1175"/>
      <c r="G43" s="1175"/>
      <c r="H43" s="1176"/>
      <c r="I43" s="333">
        <v>1395</v>
      </c>
      <c r="J43" s="334">
        <v>1265</v>
      </c>
      <c r="K43" s="334">
        <v>1182</v>
      </c>
      <c r="L43" s="334">
        <v>1065</v>
      </c>
      <c r="M43" s="335">
        <v>1129</v>
      </c>
    </row>
    <row r="44" spans="2:13" ht="27.75" customHeight="1" x14ac:dyDescent="0.2">
      <c r="B44" s="1171"/>
      <c r="C44" s="1172"/>
      <c r="D44" s="104"/>
      <c r="E44" s="1175" t="s">
        <v>34</v>
      </c>
      <c r="F44" s="1175"/>
      <c r="G44" s="1175"/>
      <c r="H44" s="1176"/>
      <c r="I44" s="333">
        <v>9</v>
      </c>
      <c r="J44" s="334">
        <v>7</v>
      </c>
      <c r="K44" s="334">
        <v>4</v>
      </c>
      <c r="L44" s="334">
        <v>2</v>
      </c>
      <c r="M44" s="335">
        <v>1</v>
      </c>
    </row>
    <row r="45" spans="2:13" ht="27.75" customHeight="1" x14ac:dyDescent="0.2">
      <c r="B45" s="1171"/>
      <c r="C45" s="1172"/>
      <c r="D45" s="104"/>
      <c r="E45" s="1175" t="s">
        <v>35</v>
      </c>
      <c r="F45" s="1175"/>
      <c r="G45" s="1175"/>
      <c r="H45" s="1176"/>
      <c r="I45" s="333">
        <v>983</v>
      </c>
      <c r="J45" s="334">
        <v>951</v>
      </c>
      <c r="K45" s="334">
        <v>996</v>
      </c>
      <c r="L45" s="334">
        <v>974</v>
      </c>
      <c r="M45" s="335">
        <v>1004</v>
      </c>
    </row>
    <row r="46" spans="2:13" ht="27.75" customHeight="1" x14ac:dyDescent="0.2">
      <c r="B46" s="1171"/>
      <c r="C46" s="1172"/>
      <c r="D46" s="105"/>
      <c r="E46" s="1175" t="s">
        <v>36</v>
      </c>
      <c r="F46" s="1175"/>
      <c r="G46" s="1175"/>
      <c r="H46" s="1176"/>
      <c r="I46" s="333" t="s">
        <v>490</v>
      </c>
      <c r="J46" s="334" t="s">
        <v>490</v>
      </c>
      <c r="K46" s="334" t="s">
        <v>490</v>
      </c>
      <c r="L46" s="334" t="s">
        <v>490</v>
      </c>
      <c r="M46" s="335" t="s">
        <v>490</v>
      </c>
    </row>
    <row r="47" spans="2:13" ht="27.75" customHeight="1" x14ac:dyDescent="0.2">
      <c r="B47" s="1171"/>
      <c r="C47" s="1172"/>
      <c r="D47" s="106"/>
      <c r="E47" s="1185" t="s">
        <v>37</v>
      </c>
      <c r="F47" s="1186"/>
      <c r="G47" s="1186"/>
      <c r="H47" s="1187"/>
      <c r="I47" s="333" t="s">
        <v>490</v>
      </c>
      <c r="J47" s="334" t="s">
        <v>490</v>
      </c>
      <c r="K47" s="334" t="s">
        <v>490</v>
      </c>
      <c r="L47" s="334" t="s">
        <v>490</v>
      </c>
      <c r="M47" s="335" t="s">
        <v>490</v>
      </c>
    </row>
    <row r="48" spans="2:13" ht="27.75" customHeight="1" x14ac:dyDescent="0.2">
      <c r="B48" s="1171"/>
      <c r="C48" s="1172"/>
      <c r="D48" s="104"/>
      <c r="E48" s="1175" t="s">
        <v>38</v>
      </c>
      <c r="F48" s="1175"/>
      <c r="G48" s="1175"/>
      <c r="H48" s="1176"/>
      <c r="I48" s="333" t="s">
        <v>490</v>
      </c>
      <c r="J48" s="334" t="s">
        <v>490</v>
      </c>
      <c r="K48" s="334" t="s">
        <v>490</v>
      </c>
      <c r="L48" s="334" t="s">
        <v>490</v>
      </c>
      <c r="M48" s="335" t="s">
        <v>490</v>
      </c>
    </row>
    <row r="49" spans="2:13" ht="27.75" customHeight="1" x14ac:dyDescent="0.2">
      <c r="B49" s="1173"/>
      <c r="C49" s="1174"/>
      <c r="D49" s="104"/>
      <c r="E49" s="1175" t="s">
        <v>39</v>
      </c>
      <c r="F49" s="1175"/>
      <c r="G49" s="1175"/>
      <c r="H49" s="1176"/>
      <c r="I49" s="333" t="s">
        <v>490</v>
      </c>
      <c r="J49" s="334" t="s">
        <v>490</v>
      </c>
      <c r="K49" s="334" t="s">
        <v>490</v>
      </c>
      <c r="L49" s="334" t="s">
        <v>490</v>
      </c>
      <c r="M49" s="335" t="s">
        <v>490</v>
      </c>
    </row>
    <row r="50" spans="2:13" ht="27.75" customHeight="1" x14ac:dyDescent="0.2">
      <c r="B50" s="1169" t="s">
        <v>40</v>
      </c>
      <c r="C50" s="1170"/>
      <c r="D50" s="107"/>
      <c r="E50" s="1175" t="s">
        <v>41</v>
      </c>
      <c r="F50" s="1175"/>
      <c r="G50" s="1175"/>
      <c r="H50" s="1176"/>
      <c r="I50" s="333">
        <v>6274</v>
      </c>
      <c r="J50" s="334">
        <v>6956</v>
      </c>
      <c r="K50" s="334">
        <v>7351</v>
      </c>
      <c r="L50" s="334">
        <v>7122</v>
      </c>
      <c r="M50" s="335">
        <v>7753</v>
      </c>
    </row>
    <row r="51" spans="2:13" ht="27.75" customHeight="1" x14ac:dyDescent="0.2">
      <c r="B51" s="1171"/>
      <c r="C51" s="1172"/>
      <c r="D51" s="104"/>
      <c r="E51" s="1175" t="s">
        <v>42</v>
      </c>
      <c r="F51" s="1175"/>
      <c r="G51" s="1175"/>
      <c r="H51" s="1176"/>
      <c r="I51" s="333">
        <v>42</v>
      </c>
      <c r="J51" s="334">
        <v>69</v>
      </c>
      <c r="K51" s="334">
        <v>60</v>
      </c>
      <c r="L51" s="334">
        <v>50</v>
      </c>
      <c r="M51" s="335">
        <v>40</v>
      </c>
    </row>
    <row r="52" spans="2:13" ht="27.75" customHeight="1" x14ac:dyDescent="0.2">
      <c r="B52" s="1173"/>
      <c r="C52" s="1174"/>
      <c r="D52" s="104"/>
      <c r="E52" s="1175" t="s">
        <v>43</v>
      </c>
      <c r="F52" s="1175"/>
      <c r="G52" s="1175"/>
      <c r="H52" s="1176"/>
      <c r="I52" s="333">
        <v>12347</v>
      </c>
      <c r="J52" s="334">
        <v>11670</v>
      </c>
      <c r="K52" s="334">
        <v>10666</v>
      </c>
      <c r="L52" s="334">
        <v>10244</v>
      </c>
      <c r="M52" s="335">
        <v>9501</v>
      </c>
    </row>
    <row r="53" spans="2:13" ht="27.75" customHeight="1" thickBot="1" x14ac:dyDescent="0.25">
      <c r="B53" s="1177" t="s">
        <v>19</v>
      </c>
      <c r="C53" s="1178"/>
      <c r="D53" s="108"/>
      <c r="E53" s="1179" t="s">
        <v>44</v>
      </c>
      <c r="F53" s="1179"/>
      <c r="G53" s="1179"/>
      <c r="H53" s="1180"/>
      <c r="I53" s="336">
        <v>-1490</v>
      </c>
      <c r="J53" s="337">
        <v>-2544</v>
      </c>
      <c r="K53" s="337">
        <v>-3028</v>
      </c>
      <c r="L53" s="337">
        <v>-3514</v>
      </c>
      <c r="M53" s="338">
        <v>-3796</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hFYqWbFZO7PFJ6A748AT+U3G7AlJwEHxNUSUwaqvdwIic/w12+i4TWMQmX+0s5OEdV6X4yRCtObTGjnnxxnZyA==" saltValue="CnRfHJ1KQ2WZa4vIkj6T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6" t="s">
        <v>46</v>
      </c>
      <c r="D55" s="1196"/>
      <c r="E55" s="1197"/>
      <c r="F55" s="339">
        <v>2564</v>
      </c>
      <c r="G55" s="339">
        <v>2356</v>
      </c>
      <c r="H55" s="340">
        <v>2312</v>
      </c>
    </row>
    <row r="56" spans="2:8" ht="52.5" customHeight="1" x14ac:dyDescent="0.2">
      <c r="B56" s="120"/>
      <c r="C56" s="1198" t="s">
        <v>47</v>
      </c>
      <c r="D56" s="1198"/>
      <c r="E56" s="1199"/>
      <c r="F56" s="341">
        <v>2742</v>
      </c>
      <c r="G56" s="341">
        <v>2374</v>
      </c>
      <c r="H56" s="342">
        <v>2374</v>
      </c>
    </row>
    <row r="57" spans="2:8" ht="53.25" customHeight="1" x14ac:dyDescent="0.2">
      <c r="B57" s="120"/>
      <c r="C57" s="1200" t="s">
        <v>48</v>
      </c>
      <c r="D57" s="1200"/>
      <c r="E57" s="1201"/>
      <c r="F57" s="343">
        <v>1618</v>
      </c>
      <c r="G57" s="343">
        <v>1929</v>
      </c>
      <c r="H57" s="344">
        <v>2603</v>
      </c>
    </row>
    <row r="58" spans="2:8" ht="45.75" customHeight="1" x14ac:dyDescent="0.2">
      <c r="B58" s="121"/>
      <c r="C58" s="1188" t="s">
        <v>557</v>
      </c>
      <c r="D58" s="1189"/>
      <c r="E58" s="1190"/>
      <c r="F58" s="345">
        <v>1302</v>
      </c>
      <c r="G58" s="345">
        <v>1612</v>
      </c>
      <c r="H58" s="346">
        <v>2264</v>
      </c>
    </row>
    <row r="59" spans="2:8" ht="45.75" customHeight="1" x14ac:dyDescent="0.2">
      <c r="B59" s="121"/>
      <c r="C59" s="1188" t="s">
        <v>558</v>
      </c>
      <c r="D59" s="1189"/>
      <c r="E59" s="1190"/>
      <c r="F59" s="345">
        <v>149</v>
      </c>
      <c r="G59" s="345">
        <v>149</v>
      </c>
      <c r="H59" s="346">
        <v>146</v>
      </c>
    </row>
    <row r="60" spans="2:8" ht="45.75" customHeight="1" x14ac:dyDescent="0.2">
      <c r="B60" s="121"/>
      <c r="C60" s="1188" t="s">
        <v>559</v>
      </c>
      <c r="D60" s="1189"/>
      <c r="E60" s="1190"/>
      <c r="F60" s="345">
        <v>63</v>
      </c>
      <c r="G60" s="345">
        <v>62</v>
      </c>
      <c r="H60" s="346">
        <v>82</v>
      </c>
    </row>
    <row r="61" spans="2:8" ht="45.75" customHeight="1" x14ac:dyDescent="0.2">
      <c r="B61" s="121"/>
      <c r="C61" s="1188" t="s">
        <v>562</v>
      </c>
      <c r="D61" s="1189"/>
      <c r="E61" s="1190"/>
      <c r="F61" s="345">
        <v>58</v>
      </c>
      <c r="G61" s="345">
        <v>77</v>
      </c>
      <c r="H61" s="346">
        <v>68</v>
      </c>
    </row>
    <row r="62" spans="2:8" ht="45.75" customHeight="1" thickBot="1" x14ac:dyDescent="0.25">
      <c r="B62" s="122"/>
      <c r="C62" s="1191" t="s">
        <v>560</v>
      </c>
      <c r="D62" s="1192"/>
      <c r="E62" s="1193"/>
      <c r="F62" s="347">
        <v>9</v>
      </c>
      <c r="G62" s="347">
        <v>5</v>
      </c>
      <c r="H62" s="348">
        <v>27</v>
      </c>
    </row>
    <row r="63" spans="2:8" ht="52.5" customHeight="1" thickBot="1" x14ac:dyDescent="0.25">
      <c r="B63" s="123"/>
      <c r="C63" s="1194" t="s">
        <v>49</v>
      </c>
      <c r="D63" s="1194"/>
      <c r="E63" s="1195"/>
      <c r="F63" s="349">
        <v>6924</v>
      </c>
      <c r="G63" s="349">
        <v>6659</v>
      </c>
      <c r="H63" s="350">
        <v>7289</v>
      </c>
    </row>
    <row r="64" spans="2:8" ht="13.2" x14ac:dyDescent="0.2"/>
  </sheetData>
  <sheetProtection algorithmName="SHA-512" hashValue="gLQLtvaCcs0kH/+eqfcGhlGvd3XMngZ2Wt9r7r9r6eMXEdmWmpzxwX4aIMjJn6PDLxJTsf1GUr2VqYgCsQ6g6Q==" saltValue="oUQEWD0q4P/aYeZSQXO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182801</v>
      </c>
      <c r="E3" s="142"/>
      <c r="F3" s="143">
        <v>200194</v>
      </c>
      <c r="G3" s="144"/>
      <c r="H3" s="145"/>
    </row>
    <row r="4" spans="1:8" x14ac:dyDescent="0.2">
      <c r="A4" s="146"/>
      <c r="B4" s="147"/>
      <c r="C4" s="148"/>
      <c r="D4" s="149">
        <v>105898</v>
      </c>
      <c r="E4" s="150"/>
      <c r="F4" s="151">
        <v>106422</v>
      </c>
      <c r="G4" s="152"/>
      <c r="H4" s="153"/>
    </row>
    <row r="5" spans="1:8" x14ac:dyDescent="0.2">
      <c r="A5" s="134" t="s">
        <v>522</v>
      </c>
      <c r="B5" s="139"/>
      <c r="C5" s="140"/>
      <c r="D5" s="141">
        <v>195137</v>
      </c>
      <c r="E5" s="142"/>
      <c r="F5" s="143">
        <v>122054</v>
      </c>
      <c r="G5" s="144"/>
      <c r="H5" s="145"/>
    </row>
    <row r="6" spans="1:8" x14ac:dyDescent="0.2">
      <c r="A6" s="146"/>
      <c r="B6" s="147"/>
      <c r="C6" s="148"/>
      <c r="D6" s="149">
        <v>98430</v>
      </c>
      <c r="E6" s="150"/>
      <c r="F6" s="151">
        <v>68298</v>
      </c>
      <c r="G6" s="152"/>
      <c r="H6" s="153"/>
    </row>
    <row r="7" spans="1:8" x14ac:dyDescent="0.2">
      <c r="A7" s="134" t="s">
        <v>523</v>
      </c>
      <c r="B7" s="139"/>
      <c r="C7" s="140"/>
      <c r="D7" s="141">
        <v>146727</v>
      </c>
      <c r="E7" s="142"/>
      <c r="F7" s="143">
        <v>111644</v>
      </c>
      <c r="G7" s="144"/>
      <c r="H7" s="145"/>
    </row>
    <row r="8" spans="1:8" x14ac:dyDescent="0.2">
      <c r="A8" s="146"/>
      <c r="B8" s="147"/>
      <c r="C8" s="148"/>
      <c r="D8" s="149">
        <v>77079</v>
      </c>
      <c r="E8" s="150"/>
      <c r="F8" s="151">
        <v>66606</v>
      </c>
      <c r="G8" s="152"/>
      <c r="H8" s="153"/>
    </row>
    <row r="9" spans="1:8" x14ac:dyDescent="0.2">
      <c r="A9" s="134" t="s">
        <v>524</v>
      </c>
      <c r="B9" s="139"/>
      <c r="C9" s="140"/>
      <c r="D9" s="141">
        <v>163291</v>
      </c>
      <c r="E9" s="142"/>
      <c r="F9" s="143">
        <v>127917</v>
      </c>
      <c r="G9" s="144"/>
      <c r="H9" s="145"/>
    </row>
    <row r="10" spans="1:8" x14ac:dyDescent="0.2">
      <c r="A10" s="146"/>
      <c r="B10" s="147"/>
      <c r="C10" s="148"/>
      <c r="D10" s="149">
        <v>86792</v>
      </c>
      <c r="E10" s="150"/>
      <c r="F10" s="151">
        <v>69746</v>
      </c>
      <c r="G10" s="152"/>
      <c r="H10" s="153"/>
    </row>
    <row r="11" spans="1:8" x14ac:dyDescent="0.2">
      <c r="A11" s="134" t="s">
        <v>525</v>
      </c>
      <c r="B11" s="139"/>
      <c r="C11" s="140"/>
      <c r="D11" s="141">
        <v>243939</v>
      </c>
      <c r="E11" s="142"/>
      <c r="F11" s="143">
        <v>135931</v>
      </c>
      <c r="G11" s="144"/>
      <c r="H11" s="145"/>
    </row>
    <row r="12" spans="1:8" x14ac:dyDescent="0.2">
      <c r="A12" s="146"/>
      <c r="B12" s="147"/>
      <c r="C12" s="154"/>
      <c r="D12" s="149">
        <v>109607</v>
      </c>
      <c r="E12" s="150"/>
      <c r="F12" s="151">
        <v>75320</v>
      </c>
      <c r="G12" s="152"/>
      <c r="H12" s="153"/>
    </row>
    <row r="13" spans="1:8" x14ac:dyDescent="0.2">
      <c r="A13" s="134"/>
      <c r="B13" s="139"/>
      <c r="C13" s="140"/>
      <c r="D13" s="141">
        <v>186379</v>
      </c>
      <c r="E13" s="142"/>
      <c r="F13" s="143">
        <v>139548</v>
      </c>
      <c r="G13" s="155"/>
      <c r="H13" s="145"/>
    </row>
    <row r="14" spans="1:8" x14ac:dyDescent="0.2">
      <c r="A14" s="146"/>
      <c r="B14" s="147"/>
      <c r="C14" s="148"/>
      <c r="D14" s="149">
        <v>95561</v>
      </c>
      <c r="E14" s="150"/>
      <c r="F14" s="151">
        <v>77278</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11.19</v>
      </c>
      <c r="C19" s="156">
        <f>ROUND(VALUE(SUBSTITUTE(実質収支比率等に係る経年分析!G$48,"▲","-")),2)</f>
        <v>9.8800000000000008</v>
      </c>
      <c r="D19" s="156">
        <f>ROUND(VALUE(SUBSTITUTE(実質収支比率等に係る経年分析!H$48,"▲","-")),2)</f>
        <v>10.36</v>
      </c>
      <c r="E19" s="156">
        <f>ROUND(VALUE(SUBSTITUTE(実質収支比率等に係る経年分析!I$48,"▲","-")),2)</f>
        <v>13.25</v>
      </c>
      <c r="F19" s="156">
        <f>ROUND(VALUE(SUBSTITUTE(実質収支比率等に係る経年分析!J$48,"▲","-")),2)</f>
        <v>8.6300000000000008</v>
      </c>
    </row>
    <row r="20" spans="1:11" x14ac:dyDescent="0.2">
      <c r="A20" s="156" t="s">
        <v>53</v>
      </c>
      <c r="B20" s="156">
        <f>ROUND(VALUE(SUBSTITUTE(実質収支比率等に係る経年分析!F$47,"▲","-")),2)</f>
        <v>36.65</v>
      </c>
      <c r="C20" s="156">
        <f>ROUND(VALUE(SUBSTITUTE(実質収支比率等に係る経年分析!G$47,"▲","-")),2)</f>
        <v>35.39</v>
      </c>
      <c r="D20" s="156">
        <f>ROUND(VALUE(SUBSTITUTE(実質収支比率等に係る経年分析!H$47,"▲","-")),2)</f>
        <v>40.85</v>
      </c>
      <c r="E20" s="156">
        <f>ROUND(VALUE(SUBSTITUTE(実質収支比率等に係る経年分析!I$47,"▲","-")),2)</f>
        <v>38.35</v>
      </c>
      <c r="F20" s="156">
        <f>ROUND(VALUE(SUBSTITUTE(実質収支比率等に係る経年分析!J$47,"▲","-")),2)</f>
        <v>37.11</v>
      </c>
    </row>
    <row r="21" spans="1:11" x14ac:dyDescent="0.2">
      <c r="A21" s="156" t="s">
        <v>54</v>
      </c>
      <c r="B21" s="156">
        <f>IF(ISNUMBER(VALUE(SUBSTITUTE(実質収支比率等に係る経年分析!F$49,"▲","-"))),ROUND(VALUE(SUBSTITUTE(実質収支比率等に係る経年分析!F$49,"▲","-")),2),NA())</f>
        <v>1.2</v>
      </c>
      <c r="C21" s="156">
        <f>IF(ISNUMBER(VALUE(SUBSTITUTE(実質収支比率等に係る経年分析!G$49,"▲","-"))),ROUND(VALUE(SUBSTITUTE(実質収支比率等に係る経年分析!G$49,"▲","-")),2),NA())</f>
        <v>0.3</v>
      </c>
      <c r="D21" s="156">
        <f>IF(ISNUMBER(VALUE(SUBSTITUTE(実質収支比率等に係る経年分析!H$49,"▲","-"))),ROUND(VALUE(SUBSTITUTE(実質収支比率等に係る経年分析!H$49,"▲","-")),2),NA())</f>
        <v>5.36</v>
      </c>
      <c r="E21" s="156">
        <f>IF(ISNUMBER(VALUE(SUBSTITUTE(実質収支比率等に係る経年分析!I$49,"▲","-"))),ROUND(VALUE(SUBSTITUTE(実質収支比率等に係る経年分析!I$49,"▲","-")),2),NA())</f>
        <v>-0.72</v>
      </c>
      <c r="F21" s="156">
        <f>IF(ISNUMBER(VALUE(SUBSTITUTE(実質収支比率等に係る経年分析!J$49,"▲","-"))),ROUND(VALUE(SUBSTITUTE(実質収支比率等に係る経年分析!J$49,"▲","-")),2),NA())</f>
        <v>-5.15</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0.18</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0.13</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0.1</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2.5</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0.01</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0.05</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0.01</v>
      </c>
    </row>
    <row r="30" spans="1:11" x14ac:dyDescent="0.2">
      <c r="A30" s="157" t="str">
        <f>IF(連結実質赤字比率に係る赤字・黒字の構成分析!C$40="",NA(),連結実質赤字比率に係る赤字・黒字の構成分析!C$40)</f>
        <v>国民健康保険特別会計（診療施設勘定）</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0.09</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0.08</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0.06</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0.05</v>
      </c>
    </row>
    <row r="31" spans="1:11" x14ac:dyDescent="0.2">
      <c r="A31" s="157" t="str">
        <f>IF(連結実質赤字比率に係る赤字・黒字の構成分析!C$39="",NA(),連結実質赤字比率に係る赤字・黒字の構成分析!C$39)</f>
        <v>観光事業特別会計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0.3</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0.12</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0.17</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0.13</v>
      </c>
    </row>
    <row r="32" spans="1:11" x14ac:dyDescent="0.2">
      <c r="A32" s="157" t="str">
        <f>IF(連結実質赤字比率に係る赤字・黒字の構成分析!C$38="",NA(),連結実質赤字比率に係る赤字・黒字の構成分析!C$38)</f>
        <v>国民健康保険特別会計（事業勘定）</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0.37</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0.46</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0.52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0.38</v>
      </c>
    </row>
    <row r="33" spans="1:16" x14ac:dyDescent="0.2">
      <c r="A33" s="157" t="str">
        <f>IF(連結実質赤字比率に係る赤字・黒字の構成分析!C$37="",NA(),連結実質赤字比率に係る赤字・黒字の構成分析!C$37)</f>
        <v>介護保険特別会計（事業勘定）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1.18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1.81</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1.35</v>
      </c>
    </row>
    <row r="34" spans="1:16" x14ac:dyDescent="0.2">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#VALUE!</v>
      </c>
      <c r="I34" s="157" t="e">
        <f>IF(ROUND(VALUE(SUBSTITUTE(連結実質赤字比率に係る赤字・黒字の構成分析!I$36,"▲", "-")), 2) &gt;= 0, ABS(ROUND(VALUE(SUBSTITUTE(連結実質赤字比率に係る赤字・黒字の構成分析!I$36,"▲", "-")), 2)), NA())</f>
        <v>#VALUE!</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2.4</v>
      </c>
    </row>
    <row r="35" spans="1:16" x14ac:dyDescent="0.2">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4.7</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4.21</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4.09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4.7699999999999996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4.68</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11.19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9.8699999999999992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10.35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13.24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8.6199999999999992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1455</v>
      </c>
      <c r="E42" s="158"/>
      <c r="F42" s="158"/>
      <c r="G42" s="158">
        <f>'実質公債費比率（分子）の構造'!L$52</f>
        <v>1488</v>
      </c>
      <c r="H42" s="158"/>
      <c r="I42" s="158"/>
      <c r="J42" s="158">
        <f>'実質公債費比率（分子）の構造'!M$52</f>
        <v>1568</v>
      </c>
      <c r="K42" s="158"/>
      <c r="L42" s="158"/>
      <c r="M42" s="158">
        <f>'実質公債費比率（分子）の構造'!N$52</f>
        <v>1562</v>
      </c>
      <c r="N42" s="158"/>
      <c r="O42" s="158"/>
      <c r="P42" s="158">
        <f>'実質公債費比率（分子）の構造'!O$52</f>
        <v>1449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37</v>
      </c>
      <c r="C44" s="158"/>
      <c r="D44" s="158"/>
      <c r="E44" s="158">
        <f>'実質公債費比率（分子）の構造'!L$50</f>
        <v>40</v>
      </c>
      <c r="F44" s="158"/>
      <c r="G44" s="158"/>
      <c r="H44" s="158">
        <f>'実質公債費比率（分子）の構造'!M$50</f>
        <v>41</v>
      </c>
      <c r="I44" s="158"/>
      <c r="J44" s="158"/>
      <c r="K44" s="158">
        <f>'実質公債費比率（分子）の構造'!N$50</f>
        <v>35</v>
      </c>
      <c r="L44" s="158"/>
      <c r="M44" s="158"/>
      <c r="N44" s="158">
        <f>'実質公債費比率（分子）の構造'!O$50</f>
        <v>30</v>
      </c>
      <c r="O44" s="158"/>
      <c r="P44" s="158"/>
    </row>
    <row r="45" spans="1:16" x14ac:dyDescent="0.2">
      <c r="A45" s="158" t="s">
        <v>63</v>
      </c>
      <c r="B45" s="158">
        <f>'実質公債費比率（分子）の構造'!K$49</f>
        <v>3</v>
      </c>
      <c r="C45" s="158"/>
      <c r="D45" s="158"/>
      <c r="E45" s="158">
        <f>'実質公債費比率（分子）の構造'!L$49</f>
        <v>3</v>
      </c>
      <c r="F45" s="158"/>
      <c r="G45" s="158"/>
      <c r="H45" s="158">
        <f>'実質公債費比率（分子）の構造'!M$49</f>
        <v>3</v>
      </c>
      <c r="I45" s="158"/>
      <c r="J45" s="158"/>
      <c r="K45" s="158">
        <f>'実質公債費比率（分子）の構造'!N$49</f>
        <v>2</v>
      </c>
      <c r="L45" s="158"/>
      <c r="M45" s="158"/>
      <c r="N45" s="158">
        <f>'実質公債費比率（分子）の構造'!O$49</f>
        <v>1</v>
      </c>
      <c r="O45" s="158"/>
      <c r="P45" s="158"/>
    </row>
    <row r="46" spans="1:16" x14ac:dyDescent="0.2">
      <c r="A46" s="158" t="s">
        <v>64</v>
      </c>
      <c r="B46" s="158">
        <f>'実質公債費比率（分子）の構造'!K$48</f>
        <v>233</v>
      </c>
      <c r="C46" s="158"/>
      <c r="D46" s="158"/>
      <c r="E46" s="158">
        <f>'実質公債費比率（分子）の構造'!L$48</f>
        <v>234</v>
      </c>
      <c r="F46" s="158"/>
      <c r="G46" s="158"/>
      <c r="H46" s="158">
        <f>'実質公債費比率（分子）の構造'!M$48</f>
        <v>232</v>
      </c>
      <c r="I46" s="158"/>
      <c r="J46" s="158"/>
      <c r="K46" s="158">
        <f>'実質公債費比率（分子）の構造'!N$48</f>
        <v>248</v>
      </c>
      <c r="L46" s="158"/>
      <c r="M46" s="158"/>
      <c r="N46" s="158">
        <f>'実質公債費比率（分子）の構造'!O$48</f>
        <v>172</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1859</v>
      </c>
      <c r="C49" s="158"/>
      <c r="D49" s="158"/>
      <c r="E49" s="158">
        <f>'実質公債費比率（分子）の構造'!L$45</f>
        <v>1843</v>
      </c>
      <c r="F49" s="158"/>
      <c r="G49" s="158"/>
      <c r="H49" s="158">
        <f>'実質公債費比率（分子）の構造'!M$45</f>
        <v>1893</v>
      </c>
      <c r="I49" s="158"/>
      <c r="J49" s="158"/>
      <c r="K49" s="158">
        <f>'実質公債費比率（分子）の構造'!N$45</f>
        <v>1913</v>
      </c>
      <c r="L49" s="158"/>
      <c r="M49" s="158"/>
      <c r="N49" s="158">
        <f>'実質公債費比率（分子）の構造'!O$45</f>
        <v>1762</v>
      </c>
      <c r="O49" s="158"/>
      <c r="P49" s="158"/>
    </row>
    <row r="50" spans="1:16" x14ac:dyDescent="0.2">
      <c r="A50" s="158" t="s">
        <v>67</v>
      </c>
      <c r="B50" s="158" t="e">
        <f>NA()</f>
        <v>#N/A</v>
      </c>
      <c r="C50" s="158">
        <f>IF(ISNUMBER('実質公債費比率（分子）の構造'!K$53),'実質公債費比率（分子）の構造'!K$53,NA())</f>
        <v>677</v>
      </c>
      <c r="D50" s="158" t="e">
        <f>NA()</f>
        <v>#N/A</v>
      </c>
      <c r="E50" s="158" t="e">
        <f>NA()</f>
        <v>#N/A</v>
      </c>
      <c r="F50" s="158">
        <f>IF(ISNUMBER('実質公債費比率（分子）の構造'!L$53),'実質公債費比率（分子）の構造'!L$53,NA())</f>
        <v>632</v>
      </c>
      <c r="G50" s="158" t="e">
        <f>NA()</f>
        <v>#N/A</v>
      </c>
      <c r="H50" s="158" t="e">
        <f>NA()</f>
        <v>#N/A</v>
      </c>
      <c r="I50" s="158">
        <f>IF(ISNUMBER('実質公債費比率（分子）の構造'!M$53),'実質公債費比率（分子）の構造'!M$53,NA())</f>
        <v>601</v>
      </c>
      <c r="J50" s="158" t="e">
        <f>NA()</f>
        <v>#N/A</v>
      </c>
      <c r="K50" s="158" t="e">
        <f>NA()</f>
        <v>#N/A</v>
      </c>
      <c r="L50" s="158">
        <f>IF(ISNUMBER('実質公債費比率（分子）の構造'!N$53),'実質公債費比率（分子）の構造'!N$53,NA())</f>
        <v>636</v>
      </c>
      <c r="M50" s="158" t="e">
        <f>NA()</f>
        <v>#N/A</v>
      </c>
      <c r="N50" s="158" t="e">
        <f>NA()</f>
        <v>#N/A</v>
      </c>
      <c r="O50" s="158">
        <f>IF(ISNUMBER('実質公債費比率（分子）の構造'!O$53),'実質公債費比率（分子）の構造'!O$53,NA())</f>
        <v>516</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12347</v>
      </c>
      <c r="E56" s="157"/>
      <c r="F56" s="157"/>
      <c r="G56" s="157">
        <f>'将来負担比率（分子）の構造'!J$52</f>
        <v>11670</v>
      </c>
      <c r="H56" s="157"/>
      <c r="I56" s="157"/>
      <c r="J56" s="157">
        <f>'将来負担比率（分子）の構造'!K$52</f>
        <v>10666</v>
      </c>
      <c r="K56" s="157"/>
      <c r="L56" s="157"/>
      <c r="M56" s="157">
        <f>'将来負担比率（分子）の構造'!L$52</f>
        <v>10244</v>
      </c>
      <c r="N56" s="157"/>
      <c r="O56" s="157"/>
      <c r="P56" s="157">
        <f>'将来負担比率（分子）の構造'!M$52</f>
        <v>9501</v>
      </c>
    </row>
    <row r="57" spans="1:16" x14ac:dyDescent="0.2">
      <c r="A57" s="157" t="s">
        <v>42</v>
      </c>
      <c r="B57" s="157"/>
      <c r="C57" s="157"/>
      <c r="D57" s="157">
        <f>'将来負担比率（分子）の構造'!I$51</f>
        <v>42</v>
      </c>
      <c r="E57" s="157"/>
      <c r="F57" s="157"/>
      <c r="G57" s="157">
        <f>'将来負担比率（分子）の構造'!J$51</f>
        <v>69</v>
      </c>
      <c r="H57" s="157"/>
      <c r="I57" s="157"/>
      <c r="J57" s="157">
        <f>'将来負担比率（分子）の構造'!K$51</f>
        <v>60</v>
      </c>
      <c r="K57" s="157"/>
      <c r="L57" s="157"/>
      <c r="M57" s="157">
        <f>'将来負担比率（分子）の構造'!L$51</f>
        <v>50</v>
      </c>
      <c r="N57" s="157"/>
      <c r="O57" s="157"/>
      <c r="P57" s="157">
        <f>'将来負担比率（分子）の構造'!M$51</f>
        <v>40</v>
      </c>
    </row>
    <row r="58" spans="1:16" x14ac:dyDescent="0.2">
      <c r="A58" s="157" t="s">
        <v>41</v>
      </c>
      <c r="B58" s="157"/>
      <c r="C58" s="157"/>
      <c r="D58" s="157">
        <f>'将来負担比率（分子）の構造'!I$50</f>
        <v>6274</v>
      </c>
      <c r="E58" s="157"/>
      <c r="F58" s="157"/>
      <c r="G58" s="157">
        <f>'将来負担比率（分子）の構造'!J$50</f>
        <v>6956</v>
      </c>
      <c r="H58" s="157"/>
      <c r="I58" s="157"/>
      <c r="J58" s="157">
        <f>'将来負担比率（分子）の構造'!K$50</f>
        <v>7351</v>
      </c>
      <c r="K58" s="157"/>
      <c r="L58" s="157"/>
      <c r="M58" s="157">
        <f>'将来負担比率（分子）の構造'!L$50</f>
        <v>7122</v>
      </c>
      <c r="N58" s="157"/>
      <c r="O58" s="157"/>
      <c r="P58" s="157">
        <f>'将来負担比率（分子）の構造'!M$50</f>
        <v>7753</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983</v>
      </c>
      <c r="C62" s="157"/>
      <c r="D62" s="157"/>
      <c r="E62" s="157">
        <f>'将来負担比率（分子）の構造'!J$45</f>
        <v>951</v>
      </c>
      <c r="F62" s="157"/>
      <c r="G62" s="157"/>
      <c r="H62" s="157">
        <f>'将来負担比率（分子）の構造'!K$45</f>
        <v>996</v>
      </c>
      <c r="I62" s="157"/>
      <c r="J62" s="157"/>
      <c r="K62" s="157">
        <f>'将来負担比率（分子）の構造'!L$45</f>
        <v>974</v>
      </c>
      <c r="L62" s="157"/>
      <c r="M62" s="157"/>
      <c r="N62" s="157">
        <f>'将来負担比率（分子）の構造'!M$45</f>
        <v>1004</v>
      </c>
      <c r="O62" s="157"/>
      <c r="P62" s="157"/>
    </row>
    <row r="63" spans="1:16" x14ac:dyDescent="0.2">
      <c r="A63" s="157" t="s">
        <v>34</v>
      </c>
      <c r="B63" s="157">
        <f>'将来負担比率（分子）の構造'!I$44</f>
        <v>9</v>
      </c>
      <c r="C63" s="157"/>
      <c r="D63" s="157"/>
      <c r="E63" s="157">
        <f>'将来負担比率（分子）の構造'!J$44</f>
        <v>7</v>
      </c>
      <c r="F63" s="157"/>
      <c r="G63" s="157"/>
      <c r="H63" s="157">
        <f>'将来負担比率（分子）の構造'!K$44</f>
        <v>4</v>
      </c>
      <c r="I63" s="157"/>
      <c r="J63" s="157"/>
      <c r="K63" s="157">
        <f>'将来負担比率（分子）の構造'!L$44</f>
        <v>2</v>
      </c>
      <c r="L63" s="157"/>
      <c r="M63" s="157"/>
      <c r="N63" s="157">
        <f>'将来負担比率（分子）の構造'!M$44</f>
        <v>1</v>
      </c>
      <c r="O63" s="157"/>
      <c r="P63" s="157"/>
    </row>
    <row r="64" spans="1:16" x14ac:dyDescent="0.2">
      <c r="A64" s="157" t="s">
        <v>33</v>
      </c>
      <c r="B64" s="157">
        <f>'将来負担比率（分子）の構造'!I$43</f>
        <v>1395</v>
      </c>
      <c r="C64" s="157"/>
      <c r="D64" s="157"/>
      <c r="E64" s="157">
        <f>'将来負担比率（分子）の構造'!J$43</f>
        <v>1265</v>
      </c>
      <c r="F64" s="157"/>
      <c r="G64" s="157"/>
      <c r="H64" s="157">
        <f>'将来負担比率（分子）の構造'!K$43</f>
        <v>1182</v>
      </c>
      <c r="I64" s="157"/>
      <c r="J64" s="157"/>
      <c r="K64" s="157">
        <f>'将来負担比率（分子）の構造'!L$43</f>
        <v>1065</v>
      </c>
      <c r="L64" s="157"/>
      <c r="M64" s="157"/>
      <c r="N64" s="157">
        <f>'将来負担比率（分子）の構造'!M$43</f>
        <v>1129</v>
      </c>
      <c r="O64" s="157"/>
      <c r="P64" s="157"/>
    </row>
    <row r="65" spans="1:16" x14ac:dyDescent="0.2">
      <c r="A65" s="157" t="s">
        <v>32</v>
      </c>
      <c r="B65" s="157">
        <f>'将来負担比率（分子）の構造'!I$42</f>
        <v>236</v>
      </c>
      <c r="C65" s="157"/>
      <c r="D65" s="157"/>
      <c r="E65" s="157">
        <f>'将来負担比率（分子）の構造'!J$42</f>
        <v>147</v>
      </c>
      <c r="F65" s="157"/>
      <c r="G65" s="157"/>
      <c r="H65" s="157">
        <f>'将来負担比率（分子）の構造'!K$42</f>
        <v>125</v>
      </c>
      <c r="I65" s="157"/>
      <c r="J65" s="157"/>
      <c r="K65" s="157">
        <f>'将来負担比率（分子）の構造'!L$42</f>
        <v>104</v>
      </c>
      <c r="L65" s="157"/>
      <c r="M65" s="157"/>
      <c r="N65" s="157">
        <f>'将来負担比率（分子）の構造'!M$42</f>
        <v>82</v>
      </c>
      <c r="O65" s="157"/>
      <c r="P65" s="157"/>
    </row>
    <row r="66" spans="1:16" x14ac:dyDescent="0.2">
      <c r="A66" s="157" t="s">
        <v>31</v>
      </c>
      <c r="B66" s="157">
        <f>'将来負担比率（分子）の構造'!I$41</f>
        <v>14551</v>
      </c>
      <c r="C66" s="157"/>
      <c r="D66" s="157"/>
      <c r="E66" s="157">
        <f>'将来負担比率（分子）の構造'!J$41</f>
        <v>13780</v>
      </c>
      <c r="F66" s="157"/>
      <c r="G66" s="157"/>
      <c r="H66" s="157">
        <f>'将来負担比率（分子）の構造'!K$41</f>
        <v>12742</v>
      </c>
      <c r="I66" s="157"/>
      <c r="J66" s="157"/>
      <c r="K66" s="157">
        <f>'将来負担比率（分子）の構造'!L$41</f>
        <v>11756</v>
      </c>
      <c r="L66" s="157"/>
      <c r="M66" s="157"/>
      <c r="N66" s="157">
        <f>'将来負担比率（分子）の構造'!M$41</f>
        <v>11282</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2564</v>
      </c>
      <c r="C72" s="161">
        <f>基金残高に係る経年分析!G55</f>
        <v>2356</v>
      </c>
      <c r="D72" s="161">
        <f>基金残高に係る経年分析!H55</f>
        <v>2312</v>
      </c>
    </row>
    <row r="73" spans="1:16" x14ac:dyDescent="0.2">
      <c r="A73" s="160" t="s">
        <v>74</v>
      </c>
      <c r="B73" s="161">
        <f>基金残高に係る経年分析!F56</f>
        <v>2742</v>
      </c>
      <c r="C73" s="161">
        <f>基金残高に係る経年分析!G56</f>
        <v>2374</v>
      </c>
      <c r="D73" s="161">
        <f>基金残高に係る経年分析!H56</f>
        <v>2374</v>
      </c>
    </row>
    <row r="74" spans="1:16" x14ac:dyDescent="0.2">
      <c r="A74" s="160" t="s">
        <v>75</v>
      </c>
      <c r="B74" s="161">
        <f>基金残高に係る経年分析!F57</f>
        <v>1618</v>
      </c>
      <c r="C74" s="161">
        <f>基金残高に係る経年分析!G57</f>
        <v>1929</v>
      </c>
      <c r="D74" s="161">
        <f>基金残高に係る経年分析!H57</f>
        <v>2603</v>
      </c>
    </row>
  </sheetData>
  <sheetProtection algorithmName="SHA-512" hashValue="y2mqcRznbk+8/MEtMUVgiBx8We9qr4xloTyukTgiFFZ9RHf8jaqXkOGri5S7cSjdclQ+DrVP0IQZcXF5vFiR+Q==" saltValue="62hihGJTJXpB65uPgt32G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753976</v>
      </c>
      <c r="S5" s="664"/>
      <c r="T5" s="664"/>
      <c r="U5" s="664"/>
      <c r="V5" s="664"/>
      <c r="W5" s="664"/>
      <c r="X5" s="664"/>
      <c r="Y5" s="689"/>
      <c r="Z5" s="702">
        <v>6.1</v>
      </c>
      <c r="AA5" s="702"/>
      <c r="AB5" s="702"/>
      <c r="AC5" s="702"/>
      <c r="AD5" s="703">
        <v>753976</v>
      </c>
      <c r="AE5" s="703"/>
      <c r="AF5" s="703"/>
      <c r="AG5" s="703"/>
      <c r="AH5" s="703"/>
      <c r="AI5" s="703"/>
      <c r="AJ5" s="703"/>
      <c r="AK5" s="703"/>
      <c r="AL5" s="690">
        <v>11.9</v>
      </c>
      <c r="AM5" s="672"/>
      <c r="AN5" s="672"/>
      <c r="AO5" s="691"/>
      <c r="AP5" s="666" t="s">
        <v>216</v>
      </c>
      <c r="AQ5" s="667"/>
      <c r="AR5" s="667"/>
      <c r="AS5" s="667"/>
      <c r="AT5" s="667"/>
      <c r="AU5" s="667"/>
      <c r="AV5" s="667"/>
      <c r="AW5" s="667"/>
      <c r="AX5" s="667"/>
      <c r="AY5" s="667"/>
      <c r="AZ5" s="667"/>
      <c r="BA5" s="667"/>
      <c r="BB5" s="667"/>
      <c r="BC5" s="667"/>
      <c r="BD5" s="667"/>
      <c r="BE5" s="667"/>
      <c r="BF5" s="668"/>
      <c r="BG5" s="608">
        <v>753976</v>
      </c>
      <c r="BH5" s="609"/>
      <c r="BI5" s="609"/>
      <c r="BJ5" s="609"/>
      <c r="BK5" s="609"/>
      <c r="BL5" s="609"/>
      <c r="BM5" s="609"/>
      <c r="BN5" s="610"/>
      <c r="BO5" s="646">
        <v>100</v>
      </c>
      <c r="BP5" s="646"/>
      <c r="BQ5" s="646"/>
      <c r="BR5" s="646"/>
      <c r="BS5" s="647" t="s">
        <v>122</v>
      </c>
      <c r="BT5" s="647"/>
      <c r="BU5" s="647"/>
      <c r="BV5" s="647"/>
      <c r="BW5" s="647"/>
      <c r="BX5" s="647"/>
      <c r="BY5" s="647"/>
      <c r="BZ5" s="647"/>
      <c r="CA5" s="647"/>
      <c r="CB5" s="687"/>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160467</v>
      </c>
      <c r="S6" s="609"/>
      <c r="T6" s="609"/>
      <c r="U6" s="609"/>
      <c r="V6" s="609"/>
      <c r="W6" s="609"/>
      <c r="X6" s="609"/>
      <c r="Y6" s="610"/>
      <c r="Z6" s="646">
        <v>1.3</v>
      </c>
      <c r="AA6" s="646"/>
      <c r="AB6" s="646"/>
      <c r="AC6" s="646"/>
      <c r="AD6" s="647">
        <v>160467</v>
      </c>
      <c r="AE6" s="647"/>
      <c r="AF6" s="647"/>
      <c r="AG6" s="647"/>
      <c r="AH6" s="647"/>
      <c r="AI6" s="647"/>
      <c r="AJ6" s="647"/>
      <c r="AK6" s="647"/>
      <c r="AL6" s="611">
        <v>2.5</v>
      </c>
      <c r="AM6" s="612"/>
      <c r="AN6" s="612"/>
      <c r="AO6" s="648"/>
      <c r="AP6" s="605" t="s">
        <v>221</v>
      </c>
      <c r="AQ6" s="606"/>
      <c r="AR6" s="606"/>
      <c r="AS6" s="606"/>
      <c r="AT6" s="606"/>
      <c r="AU6" s="606"/>
      <c r="AV6" s="606"/>
      <c r="AW6" s="606"/>
      <c r="AX6" s="606"/>
      <c r="AY6" s="606"/>
      <c r="AZ6" s="606"/>
      <c r="BA6" s="606"/>
      <c r="BB6" s="606"/>
      <c r="BC6" s="606"/>
      <c r="BD6" s="606"/>
      <c r="BE6" s="606"/>
      <c r="BF6" s="607"/>
      <c r="BG6" s="608">
        <v>753976</v>
      </c>
      <c r="BH6" s="609"/>
      <c r="BI6" s="609"/>
      <c r="BJ6" s="609"/>
      <c r="BK6" s="609"/>
      <c r="BL6" s="609"/>
      <c r="BM6" s="609"/>
      <c r="BN6" s="610"/>
      <c r="BO6" s="646">
        <v>100</v>
      </c>
      <c r="BP6" s="646"/>
      <c r="BQ6" s="646"/>
      <c r="BR6" s="646"/>
      <c r="BS6" s="647" t="s">
        <v>122</v>
      </c>
      <c r="BT6" s="647"/>
      <c r="BU6" s="647"/>
      <c r="BV6" s="647"/>
      <c r="BW6" s="647"/>
      <c r="BX6" s="647"/>
      <c r="BY6" s="647"/>
      <c r="BZ6" s="647"/>
      <c r="CA6" s="647"/>
      <c r="CB6" s="687"/>
      <c r="CD6" s="666" t="s">
        <v>222</v>
      </c>
      <c r="CE6" s="667"/>
      <c r="CF6" s="667"/>
      <c r="CG6" s="667"/>
      <c r="CH6" s="667"/>
      <c r="CI6" s="667"/>
      <c r="CJ6" s="667"/>
      <c r="CK6" s="667"/>
      <c r="CL6" s="667"/>
      <c r="CM6" s="667"/>
      <c r="CN6" s="667"/>
      <c r="CO6" s="667"/>
      <c r="CP6" s="667"/>
      <c r="CQ6" s="668"/>
      <c r="CR6" s="608">
        <v>80778</v>
      </c>
      <c r="CS6" s="609"/>
      <c r="CT6" s="609"/>
      <c r="CU6" s="609"/>
      <c r="CV6" s="609"/>
      <c r="CW6" s="609"/>
      <c r="CX6" s="609"/>
      <c r="CY6" s="610"/>
      <c r="CZ6" s="690">
        <v>0.7</v>
      </c>
      <c r="DA6" s="672"/>
      <c r="DB6" s="672"/>
      <c r="DC6" s="692"/>
      <c r="DD6" s="614" t="s">
        <v>122</v>
      </c>
      <c r="DE6" s="609"/>
      <c r="DF6" s="609"/>
      <c r="DG6" s="609"/>
      <c r="DH6" s="609"/>
      <c r="DI6" s="609"/>
      <c r="DJ6" s="609"/>
      <c r="DK6" s="609"/>
      <c r="DL6" s="609"/>
      <c r="DM6" s="609"/>
      <c r="DN6" s="609"/>
      <c r="DO6" s="609"/>
      <c r="DP6" s="610"/>
      <c r="DQ6" s="614">
        <v>80778</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214</v>
      </c>
      <c r="S7" s="609"/>
      <c r="T7" s="609"/>
      <c r="U7" s="609"/>
      <c r="V7" s="609"/>
      <c r="W7" s="609"/>
      <c r="X7" s="609"/>
      <c r="Y7" s="610"/>
      <c r="Z7" s="646">
        <v>0</v>
      </c>
      <c r="AA7" s="646"/>
      <c r="AB7" s="646"/>
      <c r="AC7" s="646"/>
      <c r="AD7" s="647">
        <v>214</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271071</v>
      </c>
      <c r="BH7" s="609"/>
      <c r="BI7" s="609"/>
      <c r="BJ7" s="609"/>
      <c r="BK7" s="609"/>
      <c r="BL7" s="609"/>
      <c r="BM7" s="609"/>
      <c r="BN7" s="610"/>
      <c r="BO7" s="646">
        <v>36</v>
      </c>
      <c r="BP7" s="646"/>
      <c r="BQ7" s="646"/>
      <c r="BR7" s="646"/>
      <c r="BS7" s="647" t="s">
        <v>122</v>
      </c>
      <c r="BT7" s="647"/>
      <c r="BU7" s="647"/>
      <c r="BV7" s="647"/>
      <c r="BW7" s="647"/>
      <c r="BX7" s="647"/>
      <c r="BY7" s="647"/>
      <c r="BZ7" s="647"/>
      <c r="CA7" s="647"/>
      <c r="CB7" s="687"/>
      <c r="CD7" s="605" t="s">
        <v>225</v>
      </c>
      <c r="CE7" s="606"/>
      <c r="CF7" s="606"/>
      <c r="CG7" s="606"/>
      <c r="CH7" s="606"/>
      <c r="CI7" s="606"/>
      <c r="CJ7" s="606"/>
      <c r="CK7" s="606"/>
      <c r="CL7" s="606"/>
      <c r="CM7" s="606"/>
      <c r="CN7" s="606"/>
      <c r="CO7" s="606"/>
      <c r="CP7" s="606"/>
      <c r="CQ7" s="607"/>
      <c r="CR7" s="608">
        <v>2859836</v>
      </c>
      <c r="CS7" s="609"/>
      <c r="CT7" s="609"/>
      <c r="CU7" s="609"/>
      <c r="CV7" s="609"/>
      <c r="CW7" s="609"/>
      <c r="CX7" s="609"/>
      <c r="CY7" s="610"/>
      <c r="CZ7" s="646">
        <v>24.4</v>
      </c>
      <c r="DA7" s="646"/>
      <c r="DB7" s="646"/>
      <c r="DC7" s="646"/>
      <c r="DD7" s="614">
        <v>239949</v>
      </c>
      <c r="DE7" s="609"/>
      <c r="DF7" s="609"/>
      <c r="DG7" s="609"/>
      <c r="DH7" s="609"/>
      <c r="DI7" s="609"/>
      <c r="DJ7" s="609"/>
      <c r="DK7" s="609"/>
      <c r="DL7" s="609"/>
      <c r="DM7" s="609"/>
      <c r="DN7" s="609"/>
      <c r="DO7" s="609"/>
      <c r="DP7" s="610"/>
      <c r="DQ7" s="614">
        <v>2519441</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2567</v>
      </c>
      <c r="S8" s="609"/>
      <c r="T8" s="609"/>
      <c r="U8" s="609"/>
      <c r="V8" s="609"/>
      <c r="W8" s="609"/>
      <c r="X8" s="609"/>
      <c r="Y8" s="610"/>
      <c r="Z8" s="646">
        <v>0</v>
      </c>
      <c r="AA8" s="646"/>
      <c r="AB8" s="646"/>
      <c r="AC8" s="646"/>
      <c r="AD8" s="647">
        <v>2567</v>
      </c>
      <c r="AE8" s="647"/>
      <c r="AF8" s="647"/>
      <c r="AG8" s="647"/>
      <c r="AH8" s="647"/>
      <c r="AI8" s="647"/>
      <c r="AJ8" s="647"/>
      <c r="AK8" s="647"/>
      <c r="AL8" s="611">
        <v>0</v>
      </c>
      <c r="AM8" s="612"/>
      <c r="AN8" s="612"/>
      <c r="AO8" s="648"/>
      <c r="AP8" s="605" t="s">
        <v>227</v>
      </c>
      <c r="AQ8" s="606"/>
      <c r="AR8" s="606"/>
      <c r="AS8" s="606"/>
      <c r="AT8" s="606"/>
      <c r="AU8" s="606"/>
      <c r="AV8" s="606"/>
      <c r="AW8" s="606"/>
      <c r="AX8" s="606"/>
      <c r="AY8" s="606"/>
      <c r="AZ8" s="606"/>
      <c r="BA8" s="606"/>
      <c r="BB8" s="606"/>
      <c r="BC8" s="606"/>
      <c r="BD8" s="606"/>
      <c r="BE8" s="606"/>
      <c r="BF8" s="607"/>
      <c r="BG8" s="608">
        <v>9811</v>
      </c>
      <c r="BH8" s="609"/>
      <c r="BI8" s="609"/>
      <c r="BJ8" s="609"/>
      <c r="BK8" s="609"/>
      <c r="BL8" s="609"/>
      <c r="BM8" s="609"/>
      <c r="BN8" s="610"/>
      <c r="BO8" s="646">
        <v>1.3</v>
      </c>
      <c r="BP8" s="646"/>
      <c r="BQ8" s="646"/>
      <c r="BR8" s="646"/>
      <c r="BS8" s="647" t="s">
        <v>122</v>
      </c>
      <c r="BT8" s="647"/>
      <c r="BU8" s="647"/>
      <c r="BV8" s="647"/>
      <c r="BW8" s="647"/>
      <c r="BX8" s="647"/>
      <c r="BY8" s="647"/>
      <c r="BZ8" s="647"/>
      <c r="CA8" s="647"/>
      <c r="CB8" s="687"/>
      <c r="CD8" s="605" t="s">
        <v>228</v>
      </c>
      <c r="CE8" s="606"/>
      <c r="CF8" s="606"/>
      <c r="CG8" s="606"/>
      <c r="CH8" s="606"/>
      <c r="CI8" s="606"/>
      <c r="CJ8" s="606"/>
      <c r="CK8" s="606"/>
      <c r="CL8" s="606"/>
      <c r="CM8" s="606"/>
      <c r="CN8" s="606"/>
      <c r="CO8" s="606"/>
      <c r="CP8" s="606"/>
      <c r="CQ8" s="607"/>
      <c r="CR8" s="608">
        <v>1784407</v>
      </c>
      <c r="CS8" s="609"/>
      <c r="CT8" s="609"/>
      <c r="CU8" s="609"/>
      <c r="CV8" s="609"/>
      <c r="CW8" s="609"/>
      <c r="CX8" s="609"/>
      <c r="CY8" s="610"/>
      <c r="CZ8" s="646">
        <v>15.2</v>
      </c>
      <c r="DA8" s="646"/>
      <c r="DB8" s="646"/>
      <c r="DC8" s="646"/>
      <c r="DD8" s="614">
        <v>9780</v>
      </c>
      <c r="DE8" s="609"/>
      <c r="DF8" s="609"/>
      <c r="DG8" s="609"/>
      <c r="DH8" s="609"/>
      <c r="DI8" s="609"/>
      <c r="DJ8" s="609"/>
      <c r="DK8" s="609"/>
      <c r="DL8" s="609"/>
      <c r="DM8" s="609"/>
      <c r="DN8" s="609"/>
      <c r="DO8" s="609"/>
      <c r="DP8" s="610"/>
      <c r="DQ8" s="614">
        <v>1188621</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3520</v>
      </c>
      <c r="S9" s="609"/>
      <c r="T9" s="609"/>
      <c r="U9" s="609"/>
      <c r="V9" s="609"/>
      <c r="W9" s="609"/>
      <c r="X9" s="609"/>
      <c r="Y9" s="610"/>
      <c r="Z9" s="646">
        <v>0</v>
      </c>
      <c r="AA9" s="646"/>
      <c r="AB9" s="646"/>
      <c r="AC9" s="646"/>
      <c r="AD9" s="647">
        <v>3520</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218031</v>
      </c>
      <c r="BH9" s="609"/>
      <c r="BI9" s="609"/>
      <c r="BJ9" s="609"/>
      <c r="BK9" s="609"/>
      <c r="BL9" s="609"/>
      <c r="BM9" s="609"/>
      <c r="BN9" s="610"/>
      <c r="BO9" s="646">
        <v>28.9</v>
      </c>
      <c r="BP9" s="646"/>
      <c r="BQ9" s="646"/>
      <c r="BR9" s="646"/>
      <c r="BS9" s="647" t="s">
        <v>122</v>
      </c>
      <c r="BT9" s="647"/>
      <c r="BU9" s="647"/>
      <c r="BV9" s="647"/>
      <c r="BW9" s="647"/>
      <c r="BX9" s="647"/>
      <c r="BY9" s="647"/>
      <c r="BZ9" s="647"/>
      <c r="CA9" s="647"/>
      <c r="CB9" s="687"/>
      <c r="CD9" s="605" t="s">
        <v>231</v>
      </c>
      <c r="CE9" s="606"/>
      <c r="CF9" s="606"/>
      <c r="CG9" s="606"/>
      <c r="CH9" s="606"/>
      <c r="CI9" s="606"/>
      <c r="CJ9" s="606"/>
      <c r="CK9" s="606"/>
      <c r="CL9" s="606"/>
      <c r="CM9" s="606"/>
      <c r="CN9" s="606"/>
      <c r="CO9" s="606"/>
      <c r="CP9" s="606"/>
      <c r="CQ9" s="607"/>
      <c r="CR9" s="608">
        <v>804362</v>
      </c>
      <c r="CS9" s="609"/>
      <c r="CT9" s="609"/>
      <c r="CU9" s="609"/>
      <c r="CV9" s="609"/>
      <c r="CW9" s="609"/>
      <c r="CX9" s="609"/>
      <c r="CY9" s="610"/>
      <c r="CZ9" s="646">
        <v>6.9</v>
      </c>
      <c r="DA9" s="646"/>
      <c r="DB9" s="646"/>
      <c r="DC9" s="646"/>
      <c r="DD9" s="614">
        <v>9515</v>
      </c>
      <c r="DE9" s="609"/>
      <c r="DF9" s="609"/>
      <c r="DG9" s="609"/>
      <c r="DH9" s="609"/>
      <c r="DI9" s="609"/>
      <c r="DJ9" s="609"/>
      <c r="DK9" s="609"/>
      <c r="DL9" s="609"/>
      <c r="DM9" s="609"/>
      <c r="DN9" s="609"/>
      <c r="DO9" s="609"/>
      <c r="DP9" s="610"/>
      <c r="DQ9" s="614">
        <v>731688</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25580</v>
      </c>
      <c r="BH10" s="609"/>
      <c r="BI10" s="609"/>
      <c r="BJ10" s="609"/>
      <c r="BK10" s="609"/>
      <c r="BL10" s="609"/>
      <c r="BM10" s="609"/>
      <c r="BN10" s="610"/>
      <c r="BO10" s="646">
        <v>3.4</v>
      </c>
      <c r="BP10" s="646"/>
      <c r="BQ10" s="646"/>
      <c r="BR10" s="646"/>
      <c r="BS10" s="647" t="s">
        <v>122</v>
      </c>
      <c r="BT10" s="647"/>
      <c r="BU10" s="647"/>
      <c r="BV10" s="647"/>
      <c r="BW10" s="647"/>
      <c r="BX10" s="647"/>
      <c r="BY10" s="647"/>
      <c r="BZ10" s="647"/>
      <c r="CA10" s="647"/>
      <c r="CB10" s="687"/>
      <c r="CD10" s="605" t="s">
        <v>234</v>
      </c>
      <c r="CE10" s="606"/>
      <c r="CF10" s="606"/>
      <c r="CG10" s="606"/>
      <c r="CH10" s="606"/>
      <c r="CI10" s="606"/>
      <c r="CJ10" s="606"/>
      <c r="CK10" s="606"/>
      <c r="CL10" s="606"/>
      <c r="CM10" s="606"/>
      <c r="CN10" s="606"/>
      <c r="CO10" s="606"/>
      <c r="CP10" s="606"/>
      <c r="CQ10" s="607"/>
      <c r="CR10" s="608" t="s">
        <v>122</v>
      </c>
      <c r="CS10" s="609"/>
      <c r="CT10" s="609"/>
      <c r="CU10" s="609"/>
      <c r="CV10" s="609"/>
      <c r="CW10" s="609"/>
      <c r="CX10" s="609"/>
      <c r="CY10" s="610"/>
      <c r="CZ10" s="646" t="s">
        <v>122</v>
      </c>
      <c r="DA10" s="646"/>
      <c r="DB10" s="646"/>
      <c r="DC10" s="646"/>
      <c r="DD10" s="614" t="s">
        <v>122</v>
      </c>
      <c r="DE10" s="609"/>
      <c r="DF10" s="609"/>
      <c r="DG10" s="609"/>
      <c r="DH10" s="609"/>
      <c r="DI10" s="609"/>
      <c r="DJ10" s="609"/>
      <c r="DK10" s="609"/>
      <c r="DL10" s="609"/>
      <c r="DM10" s="609"/>
      <c r="DN10" s="609"/>
      <c r="DO10" s="609"/>
      <c r="DP10" s="610"/>
      <c r="DQ10" s="614" t="s">
        <v>122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231057</v>
      </c>
      <c r="S11" s="609"/>
      <c r="T11" s="609"/>
      <c r="U11" s="609"/>
      <c r="V11" s="609"/>
      <c r="W11" s="609"/>
      <c r="X11" s="609"/>
      <c r="Y11" s="610"/>
      <c r="Z11" s="611">
        <v>1.9</v>
      </c>
      <c r="AA11" s="612"/>
      <c r="AB11" s="612"/>
      <c r="AC11" s="613"/>
      <c r="AD11" s="614">
        <v>231057</v>
      </c>
      <c r="AE11" s="609"/>
      <c r="AF11" s="609"/>
      <c r="AG11" s="609"/>
      <c r="AH11" s="609"/>
      <c r="AI11" s="609"/>
      <c r="AJ11" s="609"/>
      <c r="AK11" s="610"/>
      <c r="AL11" s="611">
        <v>3.7</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17649</v>
      </c>
      <c r="BH11" s="609"/>
      <c r="BI11" s="609"/>
      <c r="BJ11" s="609"/>
      <c r="BK11" s="609"/>
      <c r="BL11" s="609"/>
      <c r="BM11" s="609"/>
      <c r="BN11" s="610"/>
      <c r="BO11" s="646">
        <v>2.2999999999999998</v>
      </c>
      <c r="BP11" s="646"/>
      <c r="BQ11" s="646"/>
      <c r="BR11" s="646"/>
      <c r="BS11" s="647" t="s">
        <v>122</v>
      </c>
      <c r="BT11" s="647"/>
      <c r="BU11" s="647"/>
      <c r="BV11" s="647"/>
      <c r="BW11" s="647"/>
      <c r="BX11" s="647"/>
      <c r="BY11" s="647"/>
      <c r="BZ11" s="647"/>
      <c r="CA11" s="647"/>
      <c r="CB11" s="687"/>
      <c r="CD11" s="605" t="s">
        <v>237</v>
      </c>
      <c r="CE11" s="606"/>
      <c r="CF11" s="606"/>
      <c r="CG11" s="606"/>
      <c r="CH11" s="606"/>
      <c r="CI11" s="606"/>
      <c r="CJ11" s="606"/>
      <c r="CK11" s="606"/>
      <c r="CL11" s="606"/>
      <c r="CM11" s="606"/>
      <c r="CN11" s="606"/>
      <c r="CO11" s="606"/>
      <c r="CP11" s="606"/>
      <c r="CQ11" s="607"/>
      <c r="CR11" s="608">
        <v>1057430</v>
      </c>
      <c r="CS11" s="609"/>
      <c r="CT11" s="609"/>
      <c r="CU11" s="609"/>
      <c r="CV11" s="609"/>
      <c r="CW11" s="609"/>
      <c r="CX11" s="609"/>
      <c r="CY11" s="610"/>
      <c r="CZ11" s="646">
        <v>9</v>
      </c>
      <c r="DA11" s="646"/>
      <c r="DB11" s="646"/>
      <c r="DC11" s="646"/>
      <c r="DD11" s="614">
        <v>446153</v>
      </c>
      <c r="DE11" s="609"/>
      <c r="DF11" s="609"/>
      <c r="DG11" s="609"/>
      <c r="DH11" s="609"/>
      <c r="DI11" s="609"/>
      <c r="DJ11" s="609"/>
      <c r="DK11" s="609"/>
      <c r="DL11" s="609"/>
      <c r="DM11" s="609"/>
      <c r="DN11" s="609"/>
      <c r="DO11" s="609"/>
      <c r="DP11" s="610"/>
      <c r="DQ11" s="614">
        <v>442945</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387904</v>
      </c>
      <c r="BH12" s="609"/>
      <c r="BI12" s="609"/>
      <c r="BJ12" s="609"/>
      <c r="BK12" s="609"/>
      <c r="BL12" s="609"/>
      <c r="BM12" s="609"/>
      <c r="BN12" s="610"/>
      <c r="BO12" s="646">
        <v>51.4</v>
      </c>
      <c r="BP12" s="646"/>
      <c r="BQ12" s="646"/>
      <c r="BR12" s="646"/>
      <c r="BS12" s="647" t="s">
        <v>122</v>
      </c>
      <c r="BT12" s="647"/>
      <c r="BU12" s="647"/>
      <c r="BV12" s="647"/>
      <c r="BW12" s="647"/>
      <c r="BX12" s="647"/>
      <c r="BY12" s="647"/>
      <c r="BZ12" s="647"/>
      <c r="CA12" s="647"/>
      <c r="CB12" s="687"/>
      <c r="CD12" s="605" t="s">
        <v>240</v>
      </c>
      <c r="CE12" s="606"/>
      <c r="CF12" s="606"/>
      <c r="CG12" s="606"/>
      <c r="CH12" s="606"/>
      <c r="CI12" s="606"/>
      <c r="CJ12" s="606"/>
      <c r="CK12" s="606"/>
      <c r="CL12" s="606"/>
      <c r="CM12" s="606"/>
      <c r="CN12" s="606"/>
      <c r="CO12" s="606"/>
      <c r="CP12" s="606"/>
      <c r="CQ12" s="607"/>
      <c r="CR12" s="608">
        <v>864604</v>
      </c>
      <c r="CS12" s="609"/>
      <c r="CT12" s="609"/>
      <c r="CU12" s="609"/>
      <c r="CV12" s="609"/>
      <c r="CW12" s="609"/>
      <c r="CX12" s="609"/>
      <c r="CY12" s="610"/>
      <c r="CZ12" s="646">
        <v>7.4</v>
      </c>
      <c r="DA12" s="646"/>
      <c r="DB12" s="646"/>
      <c r="DC12" s="646"/>
      <c r="DD12" s="614">
        <v>667973</v>
      </c>
      <c r="DE12" s="609"/>
      <c r="DF12" s="609"/>
      <c r="DG12" s="609"/>
      <c r="DH12" s="609"/>
      <c r="DI12" s="609"/>
      <c r="DJ12" s="609"/>
      <c r="DK12" s="609"/>
      <c r="DL12" s="609"/>
      <c r="DM12" s="609"/>
      <c r="DN12" s="609"/>
      <c r="DO12" s="609"/>
      <c r="DP12" s="610"/>
      <c r="DQ12" s="614">
        <v>229414</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381007</v>
      </c>
      <c r="BH13" s="609"/>
      <c r="BI13" s="609"/>
      <c r="BJ13" s="609"/>
      <c r="BK13" s="609"/>
      <c r="BL13" s="609"/>
      <c r="BM13" s="609"/>
      <c r="BN13" s="610"/>
      <c r="BO13" s="646">
        <v>50.5</v>
      </c>
      <c r="BP13" s="646"/>
      <c r="BQ13" s="646"/>
      <c r="BR13" s="646"/>
      <c r="BS13" s="647" t="s">
        <v>122</v>
      </c>
      <c r="BT13" s="647"/>
      <c r="BU13" s="647"/>
      <c r="BV13" s="647"/>
      <c r="BW13" s="647"/>
      <c r="BX13" s="647"/>
      <c r="BY13" s="647"/>
      <c r="BZ13" s="647"/>
      <c r="CA13" s="647"/>
      <c r="CB13" s="687"/>
      <c r="CD13" s="605" t="s">
        <v>243</v>
      </c>
      <c r="CE13" s="606"/>
      <c r="CF13" s="606"/>
      <c r="CG13" s="606"/>
      <c r="CH13" s="606"/>
      <c r="CI13" s="606"/>
      <c r="CJ13" s="606"/>
      <c r="CK13" s="606"/>
      <c r="CL13" s="606"/>
      <c r="CM13" s="606"/>
      <c r="CN13" s="606"/>
      <c r="CO13" s="606"/>
      <c r="CP13" s="606"/>
      <c r="CQ13" s="607"/>
      <c r="CR13" s="608">
        <v>710736</v>
      </c>
      <c r="CS13" s="609"/>
      <c r="CT13" s="609"/>
      <c r="CU13" s="609"/>
      <c r="CV13" s="609"/>
      <c r="CW13" s="609"/>
      <c r="CX13" s="609"/>
      <c r="CY13" s="610"/>
      <c r="CZ13" s="646">
        <v>6.1</v>
      </c>
      <c r="DA13" s="646"/>
      <c r="DB13" s="646"/>
      <c r="DC13" s="646"/>
      <c r="DD13" s="614">
        <v>355345</v>
      </c>
      <c r="DE13" s="609"/>
      <c r="DF13" s="609"/>
      <c r="DG13" s="609"/>
      <c r="DH13" s="609"/>
      <c r="DI13" s="609"/>
      <c r="DJ13" s="609"/>
      <c r="DK13" s="609"/>
      <c r="DL13" s="609"/>
      <c r="DM13" s="609"/>
      <c r="DN13" s="609"/>
      <c r="DO13" s="609"/>
      <c r="DP13" s="610"/>
      <c r="DQ13" s="614">
        <v>388812</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36801</v>
      </c>
      <c r="BH14" s="609"/>
      <c r="BI14" s="609"/>
      <c r="BJ14" s="609"/>
      <c r="BK14" s="609"/>
      <c r="BL14" s="609"/>
      <c r="BM14" s="609"/>
      <c r="BN14" s="610"/>
      <c r="BO14" s="646">
        <v>4.9000000000000004</v>
      </c>
      <c r="BP14" s="646"/>
      <c r="BQ14" s="646"/>
      <c r="BR14" s="646"/>
      <c r="BS14" s="647" t="s">
        <v>122</v>
      </c>
      <c r="BT14" s="647"/>
      <c r="BU14" s="647"/>
      <c r="BV14" s="647"/>
      <c r="BW14" s="647"/>
      <c r="BX14" s="647"/>
      <c r="BY14" s="647"/>
      <c r="BZ14" s="647"/>
      <c r="CA14" s="647"/>
      <c r="CB14" s="687"/>
      <c r="CD14" s="605" t="s">
        <v>246</v>
      </c>
      <c r="CE14" s="606"/>
      <c r="CF14" s="606"/>
      <c r="CG14" s="606"/>
      <c r="CH14" s="606"/>
      <c r="CI14" s="606"/>
      <c r="CJ14" s="606"/>
      <c r="CK14" s="606"/>
      <c r="CL14" s="606"/>
      <c r="CM14" s="606"/>
      <c r="CN14" s="606"/>
      <c r="CO14" s="606"/>
      <c r="CP14" s="606"/>
      <c r="CQ14" s="607"/>
      <c r="CR14" s="608">
        <v>606876</v>
      </c>
      <c r="CS14" s="609"/>
      <c r="CT14" s="609"/>
      <c r="CU14" s="609"/>
      <c r="CV14" s="609"/>
      <c r="CW14" s="609"/>
      <c r="CX14" s="609"/>
      <c r="CY14" s="610"/>
      <c r="CZ14" s="646">
        <v>5.2</v>
      </c>
      <c r="DA14" s="646"/>
      <c r="DB14" s="646"/>
      <c r="DC14" s="646"/>
      <c r="DD14" s="614">
        <v>40963</v>
      </c>
      <c r="DE14" s="609"/>
      <c r="DF14" s="609"/>
      <c r="DG14" s="609"/>
      <c r="DH14" s="609"/>
      <c r="DI14" s="609"/>
      <c r="DJ14" s="609"/>
      <c r="DK14" s="609"/>
      <c r="DL14" s="609"/>
      <c r="DM14" s="609"/>
      <c r="DN14" s="609"/>
      <c r="DO14" s="609"/>
      <c r="DP14" s="610"/>
      <c r="DQ14" s="614">
        <v>464504</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5410</v>
      </c>
      <c r="S15" s="609"/>
      <c r="T15" s="609"/>
      <c r="U15" s="609"/>
      <c r="V15" s="609"/>
      <c r="W15" s="609"/>
      <c r="X15" s="609"/>
      <c r="Y15" s="610"/>
      <c r="Z15" s="646">
        <v>0</v>
      </c>
      <c r="AA15" s="646"/>
      <c r="AB15" s="646"/>
      <c r="AC15" s="646"/>
      <c r="AD15" s="647">
        <v>5410</v>
      </c>
      <c r="AE15" s="647"/>
      <c r="AF15" s="647"/>
      <c r="AG15" s="647"/>
      <c r="AH15" s="647"/>
      <c r="AI15" s="647"/>
      <c r="AJ15" s="647"/>
      <c r="AK15" s="647"/>
      <c r="AL15" s="611">
        <v>0.1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58200</v>
      </c>
      <c r="BH15" s="609"/>
      <c r="BI15" s="609"/>
      <c r="BJ15" s="609"/>
      <c r="BK15" s="609"/>
      <c r="BL15" s="609"/>
      <c r="BM15" s="609"/>
      <c r="BN15" s="610"/>
      <c r="BO15" s="646">
        <v>7.7</v>
      </c>
      <c r="BP15" s="646"/>
      <c r="BQ15" s="646"/>
      <c r="BR15" s="646"/>
      <c r="BS15" s="647" t="s">
        <v>122</v>
      </c>
      <c r="BT15" s="647"/>
      <c r="BU15" s="647"/>
      <c r="BV15" s="647"/>
      <c r="BW15" s="647"/>
      <c r="BX15" s="647"/>
      <c r="BY15" s="647"/>
      <c r="BZ15" s="647"/>
      <c r="CA15" s="647"/>
      <c r="CB15" s="687"/>
      <c r="CD15" s="605" t="s">
        <v>249</v>
      </c>
      <c r="CE15" s="606"/>
      <c r="CF15" s="606"/>
      <c r="CG15" s="606"/>
      <c r="CH15" s="606"/>
      <c r="CI15" s="606"/>
      <c r="CJ15" s="606"/>
      <c r="CK15" s="606"/>
      <c r="CL15" s="606"/>
      <c r="CM15" s="606"/>
      <c r="CN15" s="606"/>
      <c r="CO15" s="606"/>
      <c r="CP15" s="606"/>
      <c r="CQ15" s="607"/>
      <c r="CR15" s="608">
        <v>895169</v>
      </c>
      <c r="CS15" s="609"/>
      <c r="CT15" s="609"/>
      <c r="CU15" s="609"/>
      <c r="CV15" s="609"/>
      <c r="CW15" s="609"/>
      <c r="CX15" s="609"/>
      <c r="CY15" s="610"/>
      <c r="CZ15" s="646">
        <v>7.6</v>
      </c>
      <c r="DA15" s="646"/>
      <c r="DB15" s="646"/>
      <c r="DC15" s="646"/>
      <c r="DD15" s="614">
        <v>143534</v>
      </c>
      <c r="DE15" s="609"/>
      <c r="DF15" s="609"/>
      <c r="DG15" s="609"/>
      <c r="DH15" s="609"/>
      <c r="DI15" s="609"/>
      <c r="DJ15" s="609"/>
      <c r="DK15" s="609"/>
      <c r="DL15" s="609"/>
      <c r="DM15" s="609"/>
      <c r="DN15" s="609"/>
      <c r="DO15" s="609"/>
      <c r="DP15" s="610"/>
      <c r="DQ15" s="614">
        <v>677393</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15993</v>
      </c>
      <c r="S16" s="609"/>
      <c r="T16" s="609"/>
      <c r="U16" s="609"/>
      <c r="V16" s="609"/>
      <c r="W16" s="609"/>
      <c r="X16" s="609"/>
      <c r="Y16" s="610"/>
      <c r="Z16" s="646">
        <v>0.1</v>
      </c>
      <c r="AA16" s="646"/>
      <c r="AB16" s="646"/>
      <c r="AC16" s="646"/>
      <c r="AD16" s="647">
        <v>15993</v>
      </c>
      <c r="AE16" s="647"/>
      <c r="AF16" s="647"/>
      <c r="AG16" s="647"/>
      <c r="AH16" s="647"/>
      <c r="AI16" s="647"/>
      <c r="AJ16" s="647"/>
      <c r="AK16" s="647"/>
      <c r="AL16" s="611">
        <v>0.3</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252</v>
      </c>
      <c r="CE16" s="606"/>
      <c r="CF16" s="606"/>
      <c r="CG16" s="606"/>
      <c r="CH16" s="606"/>
      <c r="CI16" s="606"/>
      <c r="CJ16" s="606"/>
      <c r="CK16" s="606"/>
      <c r="CL16" s="606"/>
      <c r="CM16" s="606"/>
      <c r="CN16" s="606"/>
      <c r="CO16" s="606"/>
      <c r="CP16" s="606"/>
      <c r="CQ16" s="607"/>
      <c r="CR16" s="608">
        <v>310325</v>
      </c>
      <c r="CS16" s="609"/>
      <c r="CT16" s="609"/>
      <c r="CU16" s="609"/>
      <c r="CV16" s="609"/>
      <c r="CW16" s="609"/>
      <c r="CX16" s="609"/>
      <c r="CY16" s="610"/>
      <c r="CZ16" s="646">
        <v>2.6</v>
      </c>
      <c r="DA16" s="646"/>
      <c r="DB16" s="646"/>
      <c r="DC16" s="646"/>
      <c r="DD16" s="614" t="s">
        <v>122</v>
      </c>
      <c r="DE16" s="609"/>
      <c r="DF16" s="609"/>
      <c r="DG16" s="609"/>
      <c r="DH16" s="609"/>
      <c r="DI16" s="609"/>
      <c r="DJ16" s="609"/>
      <c r="DK16" s="609"/>
      <c r="DL16" s="609"/>
      <c r="DM16" s="609"/>
      <c r="DN16" s="609"/>
      <c r="DO16" s="609"/>
      <c r="DP16" s="610"/>
      <c r="DQ16" s="614">
        <v>132428</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30826</v>
      </c>
      <c r="S17" s="609"/>
      <c r="T17" s="609"/>
      <c r="U17" s="609"/>
      <c r="V17" s="609"/>
      <c r="W17" s="609"/>
      <c r="X17" s="609"/>
      <c r="Y17" s="610"/>
      <c r="Z17" s="646">
        <v>0.2</v>
      </c>
      <c r="AA17" s="646"/>
      <c r="AB17" s="646"/>
      <c r="AC17" s="646"/>
      <c r="AD17" s="647">
        <v>30826</v>
      </c>
      <c r="AE17" s="647"/>
      <c r="AF17" s="647"/>
      <c r="AG17" s="647"/>
      <c r="AH17" s="647"/>
      <c r="AI17" s="647"/>
      <c r="AJ17" s="647"/>
      <c r="AK17" s="647"/>
      <c r="AL17" s="611">
        <v>0.5</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255</v>
      </c>
      <c r="CE17" s="606"/>
      <c r="CF17" s="606"/>
      <c r="CG17" s="606"/>
      <c r="CH17" s="606"/>
      <c r="CI17" s="606"/>
      <c r="CJ17" s="606"/>
      <c r="CK17" s="606"/>
      <c r="CL17" s="606"/>
      <c r="CM17" s="606"/>
      <c r="CN17" s="606"/>
      <c r="CO17" s="606"/>
      <c r="CP17" s="606"/>
      <c r="CQ17" s="607"/>
      <c r="CR17" s="608">
        <v>1761747</v>
      </c>
      <c r="CS17" s="609"/>
      <c r="CT17" s="609"/>
      <c r="CU17" s="609"/>
      <c r="CV17" s="609"/>
      <c r="CW17" s="609"/>
      <c r="CX17" s="609"/>
      <c r="CY17" s="610"/>
      <c r="CZ17" s="646">
        <v>15</v>
      </c>
      <c r="DA17" s="646"/>
      <c r="DB17" s="646"/>
      <c r="DC17" s="646"/>
      <c r="DD17" s="614" t="s">
        <v>122</v>
      </c>
      <c r="DE17" s="609"/>
      <c r="DF17" s="609"/>
      <c r="DG17" s="609"/>
      <c r="DH17" s="609"/>
      <c r="DI17" s="609"/>
      <c r="DJ17" s="609"/>
      <c r="DK17" s="609"/>
      <c r="DL17" s="609"/>
      <c r="DM17" s="609"/>
      <c r="DN17" s="609"/>
      <c r="DO17" s="609"/>
      <c r="DP17" s="610"/>
      <c r="DQ17" s="614">
        <v>1755915</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3793</v>
      </c>
      <c r="S18" s="609"/>
      <c r="T18" s="609"/>
      <c r="U18" s="609"/>
      <c r="V18" s="609"/>
      <c r="W18" s="609"/>
      <c r="X18" s="609"/>
      <c r="Y18" s="610"/>
      <c r="Z18" s="646">
        <v>0</v>
      </c>
      <c r="AA18" s="646"/>
      <c r="AB18" s="646"/>
      <c r="AC18" s="646"/>
      <c r="AD18" s="647">
        <v>3793</v>
      </c>
      <c r="AE18" s="647"/>
      <c r="AF18" s="647"/>
      <c r="AG18" s="647"/>
      <c r="AH18" s="647"/>
      <c r="AI18" s="647"/>
      <c r="AJ18" s="647"/>
      <c r="AK18" s="647"/>
      <c r="AL18" s="611">
        <v>0.1</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258</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26950</v>
      </c>
      <c r="S19" s="609"/>
      <c r="T19" s="609"/>
      <c r="U19" s="609"/>
      <c r="V19" s="609"/>
      <c r="W19" s="609"/>
      <c r="X19" s="609"/>
      <c r="Y19" s="610"/>
      <c r="Z19" s="646">
        <v>0.2</v>
      </c>
      <c r="AA19" s="646"/>
      <c r="AB19" s="646"/>
      <c r="AC19" s="646"/>
      <c r="AD19" s="647">
        <v>26950</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7"/>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75" t="s">
        <v>262</v>
      </c>
      <c r="C20" s="676"/>
      <c r="D20" s="676"/>
      <c r="E20" s="676"/>
      <c r="F20" s="676"/>
      <c r="G20" s="676"/>
      <c r="H20" s="676"/>
      <c r="I20" s="676"/>
      <c r="J20" s="676"/>
      <c r="K20" s="676"/>
      <c r="L20" s="676"/>
      <c r="M20" s="676"/>
      <c r="N20" s="676"/>
      <c r="O20" s="676"/>
      <c r="P20" s="676"/>
      <c r="Q20" s="677"/>
      <c r="R20" s="608">
        <v>83</v>
      </c>
      <c r="S20" s="609"/>
      <c r="T20" s="609"/>
      <c r="U20" s="609"/>
      <c r="V20" s="609"/>
      <c r="W20" s="609"/>
      <c r="X20" s="609"/>
      <c r="Y20" s="610"/>
      <c r="Z20" s="646">
        <v>0</v>
      </c>
      <c r="AA20" s="646"/>
      <c r="AB20" s="646"/>
      <c r="AC20" s="646"/>
      <c r="AD20" s="647">
        <v>83</v>
      </c>
      <c r="AE20" s="647"/>
      <c r="AF20" s="647"/>
      <c r="AG20" s="647"/>
      <c r="AH20" s="647"/>
      <c r="AI20" s="647"/>
      <c r="AJ20" s="647"/>
      <c r="AK20" s="647"/>
      <c r="AL20" s="611">
        <v>0</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7"/>
      <c r="CD20" s="605" t="s">
        <v>264</v>
      </c>
      <c r="CE20" s="606"/>
      <c r="CF20" s="606"/>
      <c r="CG20" s="606"/>
      <c r="CH20" s="606"/>
      <c r="CI20" s="606"/>
      <c r="CJ20" s="606"/>
      <c r="CK20" s="606"/>
      <c r="CL20" s="606"/>
      <c r="CM20" s="606"/>
      <c r="CN20" s="606"/>
      <c r="CO20" s="606"/>
      <c r="CP20" s="606"/>
      <c r="CQ20" s="607"/>
      <c r="CR20" s="608">
        <v>11736270</v>
      </c>
      <c r="CS20" s="609"/>
      <c r="CT20" s="609"/>
      <c r="CU20" s="609"/>
      <c r="CV20" s="609"/>
      <c r="CW20" s="609"/>
      <c r="CX20" s="609"/>
      <c r="CY20" s="610"/>
      <c r="CZ20" s="646">
        <v>100</v>
      </c>
      <c r="DA20" s="646"/>
      <c r="DB20" s="646"/>
      <c r="DC20" s="646"/>
      <c r="DD20" s="614">
        <v>1913212</v>
      </c>
      <c r="DE20" s="609"/>
      <c r="DF20" s="609"/>
      <c r="DG20" s="609"/>
      <c r="DH20" s="609"/>
      <c r="DI20" s="609"/>
      <c r="DJ20" s="609"/>
      <c r="DK20" s="609"/>
      <c r="DL20" s="609"/>
      <c r="DM20" s="609"/>
      <c r="DN20" s="609"/>
      <c r="DO20" s="609"/>
      <c r="DP20" s="610"/>
      <c r="DQ20" s="614">
        <v>8611939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5947387</v>
      </c>
      <c r="S21" s="609"/>
      <c r="T21" s="609"/>
      <c r="U21" s="609"/>
      <c r="V21" s="609"/>
      <c r="W21" s="609"/>
      <c r="X21" s="609"/>
      <c r="Y21" s="610"/>
      <c r="Z21" s="646">
        <v>48.1</v>
      </c>
      <c r="AA21" s="646"/>
      <c r="AB21" s="646"/>
      <c r="AC21" s="646"/>
      <c r="AD21" s="647">
        <v>5068291</v>
      </c>
      <c r="AE21" s="647"/>
      <c r="AF21" s="647"/>
      <c r="AG21" s="647"/>
      <c r="AH21" s="647"/>
      <c r="AI21" s="647"/>
      <c r="AJ21" s="647"/>
      <c r="AK21" s="647"/>
      <c r="AL21" s="611">
        <v>80.2</v>
      </c>
      <c r="AM21" s="612"/>
      <c r="AN21" s="612"/>
      <c r="AO21" s="648"/>
      <c r="AP21" s="605" t="s">
        <v>266</v>
      </c>
      <c r="AQ21" s="685"/>
      <c r="AR21" s="685"/>
      <c r="AS21" s="685"/>
      <c r="AT21" s="685"/>
      <c r="AU21" s="685"/>
      <c r="AV21" s="685"/>
      <c r="AW21" s="685"/>
      <c r="AX21" s="685"/>
      <c r="AY21" s="685"/>
      <c r="AZ21" s="685"/>
      <c r="BA21" s="685"/>
      <c r="BB21" s="685"/>
      <c r="BC21" s="685"/>
      <c r="BD21" s="685"/>
      <c r="BE21" s="685"/>
      <c r="BF21" s="686"/>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5068291</v>
      </c>
      <c r="S22" s="609"/>
      <c r="T22" s="609"/>
      <c r="U22" s="609"/>
      <c r="V22" s="609"/>
      <c r="W22" s="609"/>
      <c r="X22" s="609"/>
      <c r="Y22" s="610"/>
      <c r="Z22" s="646">
        <v>41</v>
      </c>
      <c r="AA22" s="646"/>
      <c r="AB22" s="646"/>
      <c r="AC22" s="646"/>
      <c r="AD22" s="647">
        <v>5068291</v>
      </c>
      <c r="AE22" s="647"/>
      <c r="AF22" s="647"/>
      <c r="AG22" s="647"/>
      <c r="AH22" s="647"/>
      <c r="AI22" s="647"/>
      <c r="AJ22" s="647"/>
      <c r="AK22" s="647"/>
      <c r="AL22" s="611">
        <v>80.2</v>
      </c>
      <c r="AM22" s="612"/>
      <c r="AN22" s="612"/>
      <c r="AO22" s="648"/>
      <c r="AP22" s="605" t="s">
        <v>268</v>
      </c>
      <c r="AQ22" s="685"/>
      <c r="AR22" s="685"/>
      <c r="AS22" s="685"/>
      <c r="AT22" s="685"/>
      <c r="AU22" s="685"/>
      <c r="AV22" s="685"/>
      <c r="AW22" s="685"/>
      <c r="AX22" s="685"/>
      <c r="AY22" s="685"/>
      <c r="AZ22" s="685"/>
      <c r="BA22" s="685"/>
      <c r="BB22" s="685"/>
      <c r="BC22" s="685"/>
      <c r="BD22" s="685"/>
      <c r="BE22" s="685"/>
      <c r="BF22" s="686"/>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7"/>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858009</v>
      </c>
      <c r="S23" s="609"/>
      <c r="T23" s="609"/>
      <c r="U23" s="609"/>
      <c r="V23" s="609"/>
      <c r="W23" s="609"/>
      <c r="X23" s="609"/>
      <c r="Y23" s="610"/>
      <c r="Z23" s="646">
        <v>6.9</v>
      </c>
      <c r="AA23" s="646"/>
      <c r="AB23" s="646"/>
      <c r="AC23" s="646"/>
      <c r="AD23" s="647" t="s">
        <v>122</v>
      </c>
      <c r="AE23" s="647"/>
      <c r="AF23" s="647"/>
      <c r="AG23" s="647"/>
      <c r="AH23" s="647"/>
      <c r="AI23" s="647"/>
      <c r="AJ23" s="647"/>
      <c r="AK23" s="647"/>
      <c r="AL23" s="611" t="s">
        <v>122</v>
      </c>
      <c r="AM23" s="612"/>
      <c r="AN23" s="612"/>
      <c r="AO23" s="648"/>
      <c r="AP23" s="605" t="s">
        <v>271</v>
      </c>
      <c r="AQ23" s="685"/>
      <c r="AR23" s="685"/>
      <c r="AS23" s="685"/>
      <c r="AT23" s="685"/>
      <c r="AU23" s="685"/>
      <c r="AV23" s="685"/>
      <c r="AW23" s="685"/>
      <c r="AX23" s="685"/>
      <c r="AY23" s="685"/>
      <c r="AZ23" s="685"/>
      <c r="BA23" s="685"/>
      <c r="BB23" s="685"/>
      <c r="BC23" s="685"/>
      <c r="BD23" s="685"/>
      <c r="BE23" s="685"/>
      <c r="BF23" s="686"/>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7"/>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v>21087</v>
      </c>
      <c r="S24" s="609"/>
      <c r="T24" s="609"/>
      <c r="U24" s="609"/>
      <c r="V24" s="609"/>
      <c r="W24" s="609"/>
      <c r="X24" s="609"/>
      <c r="Y24" s="610"/>
      <c r="Z24" s="646">
        <v>0.2</v>
      </c>
      <c r="AA24" s="646"/>
      <c r="AB24" s="646"/>
      <c r="AC24" s="646"/>
      <c r="AD24" s="647" t="s">
        <v>122</v>
      </c>
      <c r="AE24" s="647"/>
      <c r="AF24" s="647"/>
      <c r="AG24" s="647"/>
      <c r="AH24" s="647"/>
      <c r="AI24" s="647"/>
      <c r="AJ24" s="647"/>
      <c r="AK24" s="647"/>
      <c r="AL24" s="611" t="s">
        <v>122</v>
      </c>
      <c r="AM24" s="612"/>
      <c r="AN24" s="612"/>
      <c r="AO24" s="648"/>
      <c r="AP24" s="605" t="s">
        <v>278</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279</v>
      </c>
      <c r="CE24" s="667"/>
      <c r="CF24" s="667"/>
      <c r="CG24" s="667"/>
      <c r="CH24" s="667"/>
      <c r="CI24" s="667"/>
      <c r="CJ24" s="667"/>
      <c r="CK24" s="667"/>
      <c r="CL24" s="667"/>
      <c r="CM24" s="667"/>
      <c r="CN24" s="667"/>
      <c r="CO24" s="667"/>
      <c r="CP24" s="667"/>
      <c r="CQ24" s="668"/>
      <c r="CR24" s="663">
        <v>4088959</v>
      </c>
      <c r="CS24" s="664"/>
      <c r="CT24" s="664"/>
      <c r="CU24" s="664"/>
      <c r="CV24" s="664"/>
      <c r="CW24" s="664"/>
      <c r="CX24" s="664"/>
      <c r="CY24" s="689"/>
      <c r="CZ24" s="690">
        <v>34.799999999999997</v>
      </c>
      <c r="DA24" s="672"/>
      <c r="DB24" s="672"/>
      <c r="DC24" s="692"/>
      <c r="DD24" s="688">
        <v>3650932</v>
      </c>
      <c r="DE24" s="664"/>
      <c r="DF24" s="664"/>
      <c r="DG24" s="664"/>
      <c r="DH24" s="664"/>
      <c r="DI24" s="664"/>
      <c r="DJ24" s="664"/>
      <c r="DK24" s="689"/>
      <c r="DL24" s="688">
        <v>3566587</v>
      </c>
      <c r="DM24" s="664"/>
      <c r="DN24" s="664"/>
      <c r="DO24" s="664"/>
      <c r="DP24" s="664"/>
      <c r="DQ24" s="664"/>
      <c r="DR24" s="664"/>
      <c r="DS24" s="664"/>
      <c r="DT24" s="664"/>
      <c r="DU24" s="664"/>
      <c r="DV24" s="689"/>
      <c r="DW24" s="690">
        <v>56.4</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7151417</v>
      </c>
      <c r="S25" s="609"/>
      <c r="T25" s="609"/>
      <c r="U25" s="609"/>
      <c r="V25" s="609"/>
      <c r="W25" s="609"/>
      <c r="X25" s="609"/>
      <c r="Y25" s="610"/>
      <c r="Z25" s="646">
        <v>57.9</v>
      </c>
      <c r="AA25" s="646"/>
      <c r="AB25" s="646"/>
      <c r="AC25" s="646"/>
      <c r="AD25" s="647">
        <v>6272321</v>
      </c>
      <c r="AE25" s="647"/>
      <c r="AF25" s="647"/>
      <c r="AG25" s="647"/>
      <c r="AH25" s="647"/>
      <c r="AI25" s="647"/>
      <c r="AJ25" s="647"/>
      <c r="AK25" s="647"/>
      <c r="AL25" s="611">
        <v>99.3</v>
      </c>
      <c r="AM25" s="612"/>
      <c r="AN25" s="612"/>
      <c r="AO25" s="648"/>
      <c r="AP25" s="605" t="s">
        <v>281</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282</v>
      </c>
      <c r="CE25" s="606"/>
      <c r="CF25" s="606"/>
      <c r="CG25" s="606"/>
      <c r="CH25" s="606"/>
      <c r="CI25" s="606"/>
      <c r="CJ25" s="606"/>
      <c r="CK25" s="606"/>
      <c r="CL25" s="606"/>
      <c r="CM25" s="606"/>
      <c r="CN25" s="606"/>
      <c r="CO25" s="606"/>
      <c r="CP25" s="606"/>
      <c r="CQ25" s="607"/>
      <c r="CR25" s="608">
        <v>1707381</v>
      </c>
      <c r="CS25" s="621"/>
      <c r="CT25" s="621"/>
      <c r="CU25" s="621"/>
      <c r="CV25" s="621"/>
      <c r="CW25" s="621"/>
      <c r="CX25" s="621"/>
      <c r="CY25" s="622"/>
      <c r="CZ25" s="611">
        <v>14.5</v>
      </c>
      <c r="DA25" s="623"/>
      <c r="DB25" s="623"/>
      <c r="DC25" s="624"/>
      <c r="DD25" s="614">
        <v>1664473</v>
      </c>
      <c r="DE25" s="621"/>
      <c r="DF25" s="621"/>
      <c r="DG25" s="621"/>
      <c r="DH25" s="621"/>
      <c r="DI25" s="621"/>
      <c r="DJ25" s="621"/>
      <c r="DK25" s="622"/>
      <c r="DL25" s="614">
        <v>1657450</v>
      </c>
      <c r="DM25" s="621"/>
      <c r="DN25" s="621"/>
      <c r="DO25" s="621"/>
      <c r="DP25" s="621"/>
      <c r="DQ25" s="621"/>
      <c r="DR25" s="621"/>
      <c r="DS25" s="621"/>
      <c r="DT25" s="621"/>
      <c r="DU25" s="621"/>
      <c r="DV25" s="622"/>
      <c r="DW25" s="611">
        <v>26.2</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719</v>
      </c>
      <c r="S26" s="609"/>
      <c r="T26" s="609"/>
      <c r="U26" s="609"/>
      <c r="V26" s="609"/>
      <c r="W26" s="609"/>
      <c r="X26" s="609"/>
      <c r="Y26" s="610"/>
      <c r="Z26" s="646">
        <v>0</v>
      </c>
      <c r="AA26" s="646"/>
      <c r="AB26" s="646"/>
      <c r="AC26" s="646"/>
      <c r="AD26" s="647">
        <v>719</v>
      </c>
      <c r="AE26" s="647"/>
      <c r="AF26" s="647"/>
      <c r="AG26" s="647"/>
      <c r="AH26" s="647"/>
      <c r="AI26" s="647"/>
      <c r="AJ26" s="647"/>
      <c r="AK26" s="647"/>
      <c r="AL26" s="611">
        <v>0</v>
      </c>
      <c r="AM26" s="612"/>
      <c r="AN26" s="612"/>
      <c r="AO26" s="648"/>
      <c r="AP26" s="605" t="s">
        <v>284</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285</v>
      </c>
      <c r="CE26" s="606"/>
      <c r="CF26" s="606"/>
      <c r="CG26" s="606"/>
      <c r="CH26" s="606"/>
      <c r="CI26" s="606"/>
      <c r="CJ26" s="606"/>
      <c r="CK26" s="606"/>
      <c r="CL26" s="606"/>
      <c r="CM26" s="606"/>
      <c r="CN26" s="606"/>
      <c r="CO26" s="606"/>
      <c r="CP26" s="606"/>
      <c r="CQ26" s="607"/>
      <c r="CR26" s="608">
        <v>985320</v>
      </c>
      <c r="CS26" s="609"/>
      <c r="CT26" s="609"/>
      <c r="CU26" s="609"/>
      <c r="CV26" s="609"/>
      <c r="CW26" s="609"/>
      <c r="CX26" s="609"/>
      <c r="CY26" s="610"/>
      <c r="CZ26" s="611">
        <v>8.4</v>
      </c>
      <c r="DA26" s="623"/>
      <c r="DB26" s="623"/>
      <c r="DC26" s="624"/>
      <c r="DD26" s="614">
        <v>965979</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4644</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753976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7"/>
      <c r="CD27" s="605" t="s">
        <v>288</v>
      </c>
      <c r="CE27" s="606"/>
      <c r="CF27" s="606"/>
      <c r="CG27" s="606"/>
      <c r="CH27" s="606"/>
      <c r="CI27" s="606"/>
      <c r="CJ27" s="606"/>
      <c r="CK27" s="606"/>
      <c r="CL27" s="606"/>
      <c r="CM27" s="606"/>
      <c r="CN27" s="606"/>
      <c r="CO27" s="606"/>
      <c r="CP27" s="606"/>
      <c r="CQ27" s="607"/>
      <c r="CR27" s="608">
        <v>619831</v>
      </c>
      <c r="CS27" s="621"/>
      <c r="CT27" s="621"/>
      <c r="CU27" s="621"/>
      <c r="CV27" s="621"/>
      <c r="CW27" s="621"/>
      <c r="CX27" s="621"/>
      <c r="CY27" s="622"/>
      <c r="CZ27" s="611">
        <v>5.3</v>
      </c>
      <c r="DA27" s="623"/>
      <c r="DB27" s="623"/>
      <c r="DC27" s="624"/>
      <c r="DD27" s="614">
        <v>230544</v>
      </c>
      <c r="DE27" s="621"/>
      <c r="DF27" s="621"/>
      <c r="DG27" s="621"/>
      <c r="DH27" s="621"/>
      <c r="DI27" s="621"/>
      <c r="DJ27" s="621"/>
      <c r="DK27" s="622"/>
      <c r="DL27" s="614">
        <v>157706</v>
      </c>
      <c r="DM27" s="621"/>
      <c r="DN27" s="621"/>
      <c r="DO27" s="621"/>
      <c r="DP27" s="621"/>
      <c r="DQ27" s="621"/>
      <c r="DR27" s="621"/>
      <c r="DS27" s="621"/>
      <c r="DT27" s="621"/>
      <c r="DU27" s="621"/>
      <c r="DV27" s="622"/>
      <c r="DW27" s="611">
        <v>2.5</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79937</v>
      </c>
      <c r="S28" s="609"/>
      <c r="T28" s="609"/>
      <c r="U28" s="609"/>
      <c r="V28" s="609"/>
      <c r="W28" s="609"/>
      <c r="X28" s="609"/>
      <c r="Y28" s="610"/>
      <c r="Z28" s="646">
        <v>0.6</v>
      </c>
      <c r="AA28" s="646"/>
      <c r="AB28" s="646"/>
      <c r="AC28" s="646"/>
      <c r="AD28" s="647">
        <v>36806</v>
      </c>
      <c r="AE28" s="647"/>
      <c r="AF28" s="647"/>
      <c r="AG28" s="647"/>
      <c r="AH28" s="647"/>
      <c r="AI28" s="647"/>
      <c r="AJ28" s="647"/>
      <c r="AK28" s="647"/>
      <c r="AL28" s="611">
        <v>0.6</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1761747</v>
      </c>
      <c r="CS28" s="609"/>
      <c r="CT28" s="609"/>
      <c r="CU28" s="609"/>
      <c r="CV28" s="609"/>
      <c r="CW28" s="609"/>
      <c r="CX28" s="609"/>
      <c r="CY28" s="610"/>
      <c r="CZ28" s="611">
        <v>15</v>
      </c>
      <c r="DA28" s="623"/>
      <c r="DB28" s="623"/>
      <c r="DC28" s="624"/>
      <c r="DD28" s="614">
        <v>1755915</v>
      </c>
      <c r="DE28" s="609"/>
      <c r="DF28" s="609"/>
      <c r="DG28" s="609"/>
      <c r="DH28" s="609"/>
      <c r="DI28" s="609"/>
      <c r="DJ28" s="609"/>
      <c r="DK28" s="610"/>
      <c r="DL28" s="614">
        <v>1751431</v>
      </c>
      <c r="DM28" s="609"/>
      <c r="DN28" s="609"/>
      <c r="DO28" s="609"/>
      <c r="DP28" s="609"/>
      <c r="DQ28" s="609"/>
      <c r="DR28" s="609"/>
      <c r="DS28" s="609"/>
      <c r="DT28" s="609"/>
      <c r="DU28" s="609"/>
      <c r="DV28" s="610"/>
      <c r="DW28" s="611">
        <v>27.7</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5881</v>
      </c>
      <c r="S29" s="609"/>
      <c r="T29" s="609"/>
      <c r="U29" s="609"/>
      <c r="V29" s="609"/>
      <c r="W29" s="609"/>
      <c r="X29" s="609"/>
      <c r="Y29" s="610"/>
      <c r="Z29" s="646">
        <v>0</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292</v>
      </c>
      <c r="CE29" s="628"/>
      <c r="CF29" s="605" t="s">
        <v>66</v>
      </c>
      <c r="CG29" s="606"/>
      <c r="CH29" s="606"/>
      <c r="CI29" s="606"/>
      <c r="CJ29" s="606"/>
      <c r="CK29" s="606"/>
      <c r="CL29" s="606"/>
      <c r="CM29" s="606"/>
      <c r="CN29" s="606"/>
      <c r="CO29" s="606"/>
      <c r="CP29" s="606"/>
      <c r="CQ29" s="607"/>
      <c r="CR29" s="608">
        <v>1761747</v>
      </c>
      <c r="CS29" s="621"/>
      <c r="CT29" s="621"/>
      <c r="CU29" s="621"/>
      <c r="CV29" s="621"/>
      <c r="CW29" s="621"/>
      <c r="CX29" s="621"/>
      <c r="CY29" s="622"/>
      <c r="CZ29" s="611">
        <v>15</v>
      </c>
      <c r="DA29" s="623"/>
      <c r="DB29" s="623"/>
      <c r="DC29" s="624"/>
      <c r="DD29" s="614">
        <v>1755915</v>
      </c>
      <c r="DE29" s="621"/>
      <c r="DF29" s="621"/>
      <c r="DG29" s="621"/>
      <c r="DH29" s="621"/>
      <c r="DI29" s="621"/>
      <c r="DJ29" s="621"/>
      <c r="DK29" s="622"/>
      <c r="DL29" s="614">
        <v>1751431</v>
      </c>
      <c r="DM29" s="621"/>
      <c r="DN29" s="621"/>
      <c r="DO29" s="621"/>
      <c r="DP29" s="621"/>
      <c r="DQ29" s="621"/>
      <c r="DR29" s="621"/>
      <c r="DS29" s="621"/>
      <c r="DT29" s="621"/>
      <c r="DU29" s="621"/>
      <c r="DV29" s="622"/>
      <c r="DW29" s="611">
        <v>27.7</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1127604</v>
      </c>
      <c r="S30" s="609"/>
      <c r="T30" s="609"/>
      <c r="U30" s="609"/>
      <c r="V30" s="609"/>
      <c r="W30" s="609"/>
      <c r="X30" s="609"/>
      <c r="Y30" s="610"/>
      <c r="Z30" s="646">
        <v>9.1</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78"/>
      <c r="BI30" s="678"/>
      <c r="BJ30" s="678"/>
      <c r="BK30" s="678"/>
      <c r="BL30" s="678"/>
      <c r="BM30" s="678"/>
      <c r="BN30" s="678"/>
      <c r="BO30" s="678"/>
      <c r="BP30" s="678"/>
      <c r="BQ30" s="679"/>
      <c r="BR30" s="660" t="s">
        <v>295</v>
      </c>
      <c r="BS30" s="678"/>
      <c r="BT30" s="678"/>
      <c r="BU30" s="678"/>
      <c r="BV30" s="678"/>
      <c r="BW30" s="678"/>
      <c r="BX30" s="678"/>
      <c r="BY30" s="678"/>
      <c r="BZ30" s="678"/>
      <c r="CA30" s="678"/>
      <c r="CB30" s="679"/>
      <c r="CD30" s="629"/>
      <c r="CE30" s="630"/>
      <c r="CF30" s="605" t="s">
        <v>296</v>
      </c>
      <c r="CG30" s="606"/>
      <c r="CH30" s="606"/>
      <c r="CI30" s="606"/>
      <c r="CJ30" s="606"/>
      <c r="CK30" s="606"/>
      <c r="CL30" s="606"/>
      <c r="CM30" s="606"/>
      <c r="CN30" s="606"/>
      <c r="CO30" s="606"/>
      <c r="CP30" s="606"/>
      <c r="CQ30" s="607"/>
      <c r="CR30" s="608">
        <v>1737941</v>
      </c>
      <c r="CS30" s="609"/>
      <c r="CT30" s="609"/>
      <c r="CU30" s="609"/>
      <c r="CV30" s="609"/>
      <c r="CW30" s="609"/>
      <c r="CX30" s="609"/>
      <c r="CY30" s="610"/>
      <c r="CZ30" s="611">
        <v>14.8</v>
      </c>
      <c r="DA30" s="623"/>
      <c r="DB30" s="623"/>
      <c r="DC30" s="624"/>
      <c r="DD30" s="614">
        <v>1732112</v>
      </c>
      <c r="DE30" s="609"/>
      <c r="DF30" s="609"/>
      <c r="DG30" s="609"/>
      <c r="DH30" s="609"/>
      <c r="DI30" s="609"/>
      <c r="DJ30" s="609"/>
      <c r="DK30" s="610"/>
      <c r="DL30" s="614">
        <v>1727628</v>
      </c>
      <c r="DM30" s="609"/>
      <c r="DN30" s="609"/>
      <c r="DO30" s="609"/>
      <c r="DP30" s="609"/>
      <c r="DQ30" s="609"/>
      <c r="DR30" s="609"/>
      <c r="DS30" s="609"/>
      <c r="DT30" s="609"/>
      <c r="DU30" s="609"/>
      <c r="DV30" s="610"/>
      <c r="DW30" s="611">
        <v>27.3</v>
      </c>
      <c r="DX30" s="623"/>
      <c r="DY30" s="623"/>
      <c r="DZ30" s="623"/>
      <c r="EA30" s="623"/>
      <c r="EB30" s="623"/>
      <c r="EC30" s="635"/>
    </row>
    <row r="31" spans="2:133" ht="11.25" customHeight="1" x14ac:dyDescent="0.2">
      <c r="B31" s="675" t="s">
        <v>297</v>
      </c>
      <c r="C31" s="676"/>
      <c r="D31" s="676"/>
      <c r="E31" s="676"/>
      <c r="F31" s="676"/>
      <c r="G31" s="676"/>
      <c r="H31" s="676"/>
      <c r="I31" s="676"/>
      <c r="J31" s="676"/>
      <c r="K31" s="676"/>
      <c r="L31" s="676"/>
      <c r="M31" s="676"/>
      <c r="N31" s="676"/>
      <c r="O31" s="676"/>
      <c r="P31" s="676"/>
      <c r="Q31" s="677"/>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80" t="s">
        <v>298</v>
      </c>
      <c r="AQ31" s="681"/>
      <c r="AR31" s="681"/>
      <c r="AS31" s="681"/>
      <c r="AT31" s="682" t="s">
        <v>299</v>
      </c>
      <c r="AU31" s="200"/>
      <c r="AV31" s="200"/>
      <c r="AW31" s="200"/>
      <c r="AX31" s="666" t="s">
        <v>177</v>
      </c>
      <c r="AY31" s="667"/>
      <c r="AZ31" s="667"/>
      <c r="BA31" s="667"/>
      <c r="BB31" s="667"/>
      <c r="BC31" s="667"/>
      <c r="BD31" s="667"/>
      <c r="BE31" s="667"/>
      <c r="BF31" s="668"/>
      <c r="BG31" s="670">
        <v>99.2</v>
      </c>
      <c r="BH31" s="671"/>
      <c r="BI31" s="671"/>
      <c r="BJ31" s="671"/>
      <c r="BK31" s="671"/>
      <c r="BL31" s="671"/>
      <c r="BM31" s="672">
        <v>97.4</v>
      </c>
      <c r="BN31" s="671"/>
      <c r="BO31" s="671"/>
      <c r="BP31" s="671"/>
      <c r="BQ31" s="673"/>
      <c r="BR31" s="670">
        <v>98.9</v>
      </c>
      <c r="BS31" s="671"/>
      <c r="BT31" s="671"/>
      <c r="BU31" s="671"/>
      <c r="BV31" s="671"/>
      <c r="BW31" s="671"/>
      <c r="BX31" s="672">
        <v>97.4</v>
      </c>
      <c r="BY31" s="671"/>
      <c r="BZ31" s="671"/>
      <c r="CA31" s="671"/>
      <c r="CB31" s="673"/>
      <c r="CD31" s="629"/>
      <c r="CE31" s="630"/>
      <c r="CF31" s="605" t="s">
        <v>300</v>
      </c>
      <c r="CG31" s="606"/>
      <c r="CH31" s="606"/>
      <c r="CI31" s="606"/>
      <c r="CJ31" s="606"/>
      <c r="CK31" s="606"/>
      <c r="CL31" s="606"/>
      <c r="CM31" s="606"/>
      <c r="CN31" s="606"/>
      <c r="CO31" s="606"/>
      <c r="CP31" s="606"/>
      <c r="CQ31" s="607"/>
      <c r="CR31" s="608">
        <v>23806</v>
      </c>
      <c r="CS31" s="621"/>
      <c r="CT31" s="621"/>
      <c r="CU31" s="621"/>
      <c r="CV31" s="621"/>
      <c r="CW31" s="621"/>
      <c r="CX31" s="621"/>
      <c r="CY31" s="622"/>
      <c r="CZ31" s="611">
        <v>0.2</v>
      </c>
      <c r="DA31" s="623"/>
      <c r="DB31" s="623"/>
      <c r="DC31" s="624"/>
      <c r="DD31" s="614">
        <v>23803</v>
      </c>
      <c r="DE31" s="621"/>
      <c r="DF31" s="621"/>
      <c r="DG31" s="621"/>
      <c r="DH31" s="621"/>
      <c r="DI31" s="621"/>
      <c r="DJ31" s="621"/>
      <c r="DK31" s="622"/>
      <c r="DL31" s="614">
        <v>23803</v>
      </c>
      <c r="DM31" s="621"/>
      <c r="DN31" s="621"/>
      <c r="DO31" s="621"/>
      <c r="DP31" s="621"/>
      <c r="DQ31" s="621"/>
      <c r="DR31" s="621"/>
      <c r="DS31" s="621"/>
      <c r="DT31" s="621"/>
      <c r="DU31" s="621"/>
      <c r="DV31" s="622"/>
      <c r="DW31" s="611">
        <v>0.4</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527141</v>
      </c>
      <c r="S32" s="609"/>
      <c r="T32" s="609"/>
      <c r="U32" s="609"/>
      <c r="V32" s="609"/>
      <c r="W32" s="609"/>
      <c r="X32" s="609"/>
      <c r="Y32" s="610"/>
      <c r="Z32" s="646">
        <v>4.3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3"/>
      <c r="AU32" s="196" t="s">
        <v>302</v>
      </c>
      <c r="AX32" s="605" t="s">
        <v>303</v>
      </c>
      <c r="AY32" s="606"/>
      <c r="AZ32" s="606"/>
      <c r="BA32" s="606"/>
      <c r="BB32" s="606"/>
      <c r="BC32" s="606"/>
      <c r="BD32" s="606"/>
      <c r="BE32" s="606"/>
      <c r="BF32" s="607"/>
      <c r="BG32" s="674">
        <v>99.7</v>
      </c>
      <c r="BH32" s="621"/>
      <c r="BI32" s="621"/>
      <c r="BJ32" s="621"/>
      <c r="BK32" s="621"/>
      <c r="BL32" s="621"/>
      <c r="BM32" s="612">
        <v>98.5</v>
      </c>
      <c r="BN32" s="621"/>
      <c r="BO32" s="621"/>
      <c r="BP32" s="621"/>
      <c r="BQ32" s="644"/>
      <c r="BR32" s="674">
        <v>98</v>
      </c>
      <c r="BS32" s="621"/>
      <c r="BT32" s="621"/>
      <c r="BU32" s="621"/>
      <c r="BV32" s="621"/>
      <c r="BW32" s="621"/>
      <c r="BX32" s="612">
        <v>97.3</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46586</v>
      </c>
      <c r="S33" s="609"/>
      <c r="T33" s="609"/>
      <c r="U33" s="609"/>
      <c r="V33" s="609"/>
      <c r="W33" s="609"/>
      <c r="X33" s="609"/>
      <c r="Y33" s="610"/>
      <c r="Z33" s="646">
        <v>0.4</v>
      </c>
      <c r="AA33" s="646"/>
      <c r="AB33" s="646"/>
      <c r="AC33" s="646"/>
      <c r="AD33" s="647">
        <v>7252</v>
      </c>
      <c r="AE33" s="647"/>
      <c r="AF33" s="647"/>
      <c r="AG33" s="647"/>
      <c r="AH33" s="647"/>
      <c r="AI33" s="647"/>
      <c r="AJ33" s="647"/>
      <c r="AK33" s="647"/>
      <c r="AL33" s="611">
        <v>0.1</v>
      </c>
      <c r="AM33" s="612"/>
      <c r="AN33" s="612"/>
      <c r="AO33" s="648"/>
      <c r="AP33" s="651"/>
      <c r="AQ33" s="652"/>
      <c r="AR33" s="652"/>
      <c r="AS33" s="652"/>
      <c r="AT33" s="684"/>
      <c r="AU33" s="201"/>
      <c r="AV33" s="201"/>
      <c r="AW33" s="201"/>
      <c r="AX33" s="589" t="s">
        <v>306</v>
      </c>
      <c r="AY33" s="590"/>
      <c r="AZ33" s="590"/>
      <c r="BA33" s="590"/>
      <c r="BB33" s="590"/>
      <c r="BC33" s="590"/>
      <c r="BD33" s="590"/>
      <c r="BE33" s="590"/>
      <c r="BF33" s="591"/>
      <c r="BG33" s="669">
        <v>98.6</v>
      </c>
      <c r="BH33" s="593"/>
      <c r="BI33" s="593"/>
      <c r="BJ33" s="593"/>
      <c r="BK33" s="593"/>
      <c r="BL33" s="593"/>
      <c r="BM33" s="639">
        <v>96.2</v>
      </c>
      <c r="BN33" s="593"/>
      <c r="BO33" s="593"/>
      <c r="BP33" s="593"/>
      <c r="BQ33" s="656"/>
      <c r="BR33" s="669">
        <v>99.4</v>
      </c>
      <c r="BS33" s="593"/>
      <c r="BT33" s="593"/>
      <c r="BU33" s="593"/>
      <c r="BV33" s="593"/>
      <c r="BW33" s="593"/>
      <c r="BX33" s="639">
        <v>97</v>
      </c>
      <c r="BY33" s="593"/>
      <c r="BZ33" s="593"/>
      <c r="CA33" s="593"/>
      <c r="CB33" s="656"/>
      <c r="CD33" s="605" t="s">
        <v>307</v>
      </c>
      <c r="CE33" s="606"/>
      <c r="CF33" s="606"/>
      <c r="CG33" s="606"/>
      <c r="CH33" s="606"/>
      <c r="CI33" s="606"/>
      <c r="CJ33" s="606"/>
      <c r="CK33" s="606"/>
      <c r="CL33" s="606"/>
      <c r="CM33" s="606"/>
      <c r="CN33" s="606"/>
      <c r="CO33" s="606"/>
      <c r="CP33" s="606"/>
      <c r="CQ33" s="607"/>
      <c r="CR33" s="608">
        <v>5423774</v>
      </c>
      <c r="CS33" s="621"/>
      <c r="CT33" s="621"/>
      <c r="CU33" s="621"/>
      <c r="CV33" s="621"/>
      <c r="CW33" s="621"/>
      <c r="CX33" s="621"/>
      <c r="CY33" s="622"/>
      <c r="CZ33" s="611">
        <v>46.2</v>
      </c>
      <c r="DA33" s="623"/>
      <c r="DB33" s="623"/>
      <c r="DC33" s="624"/>
      <c r="DD33" s="614">
        <v>4503787</v>
      </c>
      <c r="DE33" s="621"/>
      <c r="DF33" s="621"/>
      <c r="DG33" s="621"/>
      <c r="DH33" s="621"/>
      <c r="DI33" s="621"/>
      <c r="DJ33" s="621"/>
      <c r="DK33" s="622"/>
      <c r="DL33" s="614">
        <v>2139734</v>
      </c>
      <c r="DM33" s="621"/>
      <c r="DN33" s="621"/>
      <c r="DO33" s="621"/>
      <c r="DP33" s="621"/>
      <c r="DQ33" s="621"/>
      <c r="DR33" s="621"/>
      <c r="DS33" s="621"/>
      <c r="DT33" s="621"/>
      <c r="DU33" s="621"/>
      <c r="DV33" s="622"/>
      <c r="DW33" s="611">
        <v>33.799999999999997</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373292</v>
      </c>
      <c r="S34" s="609"/>
      <c r="T34" s="609"/>
      <c r="U34" s="609"/>
      <c r="V34" s="609"/>
      <c r="W34" s="609"/>
      <c r="X34" s="609"/>
      <c r="Y34" s="610"/>
      <c r="Z34" s="646">
        <v>3</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309</v>
      </c>
      <c r="CE34" s="606"/>
      <c r="CF34" s="606"/>
      <c r="CG34" s="606"/>
      <c r="CH34" s="606"/>
      <c r="CI34" s="606"/>
      <c r="CJ34" s="606"/>
      <c r="CK34" s="606"/>
      <c r="CL34" s="606"/>
      <c r="CM34" s="606"/>
      <c r="CN34" s="606"/>
      <c r="CO34" s="606"/>
      <c r="CP34" s="606"/>
      <c r="CQ34" s="607"/>
      <c r="CR34" s="608">
        <v>1236517</v>
      </c>
      <c r="CS34" s="609"/>
      <c r="CT34" s="609"/>
      <c r="CU34" s="609"/>
      <c r="CV34" s="609"/>
      <c r="CW34" s="609"/>
      <c r="CX34" s="609"/>
      <c r="CY34" s="610"/>
      <c r="CZ34" s="611">
        <v>10.5</v>
      </c>
      <c r="DA34" s="623"/>
      <c r="DB34" s="623"/>
      <c r="DC34" s="624"/>
      <c r="DD34" s="614">
        <v>930782</v>
      </c>
      <c r="DE34" s="609"/>
      <c r="DF34" s="609"/>
      <c r="DG34" s="609"/>
      <c r="DH34" s="609"/>
      <c r="DI34" s="609"/>
      <c r="DJ34" s="609"/>
      <c r="DK34" s="610"/>
      <c r="DL34" s="614">
        <v>666235</v>
      </c>
      <c r="DM34" s="609"/>
      <c r="DN34" s="609"/>
      <c r="DO34" s="609"/>
      <c r="DP34" s="609"/>
      <c r="DQ34" s="609"/>
      <c r="DR34" s="609"/>
      <c r="DS34" s="609"/>
      <c r="DT34" s="609"/>
      <c r="DU34" s="609"/>
      <c r="DV34" s="610"/>
      <c r="DW34" s="611">
        <v>10.5</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586535</v>
      </c>
      <c r="S35" s="609"/>
      <c r="T35" s="609"/>
      <c r="U35" s="609"/>
      <c r="V35" s="609"/>
      <c r="W35" s="609"/>
      <c r="X35" s="609"/>
      <c r="Y35" s="610"/>
      <c r="Z35" s="646">
        <v>4.7</v>
      </c>
      <c r="AA35" s="646"/>
      <c r="AB35" s="646"/>
      <c r="AC35" s="646"/>
      <c r="AD35" s="647" t="s">
        <v>122</v>
      </c>
      <c r="AE35" s="647"/>
      <c r="AF35" s="647"/>
      <c r="AG35" s="647"/>
      <c r="AH35" s="647"/>
      <c r="AI35" s="647"/>
      <c r="AJ35" s="647"/>
      <c r="AK35" s="647"/>
      <c r="AL35" s="611" t="s">
        <v>122</v>
      </c>
      <c r="AM35" s="612"/>
      <c r="AN35" s="612"/>
      <c r="AO35" s="648"/>
      <c r="AP35" s="206"/>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262061</v>
      </c>
      <c r="CS35" s="621"/>
      <c r="CT35" s="621"/>
      <c r="CU35" s="621"/>
      <c r="CV35" s="621"/>
      <c r="CW35" s="621"/>
      <c r="CX35" s="621"/>
      <c r="CY35" s="622"/>
      <c r="CZ35" s="611">
        <v>2.2000000000000002</v>
      </c>
      <c r="DA35" s="623"/>
      <c r="DB35" s="623"/>
      <c r="DC35" s="624"/>
      <c r="DD35" s="614">
        <v>200192</v>
      </c>
      <c r="DE35" s="621"/>
      <c r="DF35" s="621"/>
      <c r="DG35" s="621"/>
      <c r="DH35" s="621"/>
      <c r="DI35" s="621"/>
      <c r="DJ35" s="621"/>
      <c r="DK35" s="622"/>
      <c r="DL35" s="614">
        <v>200192</v>
      </c>
      <c r="DM35" s="621"/>
      <c r="DN35" s="621"/>
      <c r="DO35" s="621"/>
      <c r="DP35" s="621"/>
      <c r="DQ35" s="621"/>
      <c r="DR35" s="621"/>
      <c r="DS35" s="621"/>
      <c r="DT35" s="621"/>
      <c r="DU35" s="621"/>
      <c r="DV35" s="622"/>
      <c r="DW35" s="611">
        <v>3.2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905244</v>
      </c>
      <c r="S36" s="609"/>
      <c r="T36" s="609"/>
      <c r="U36" s="609"/>
      <c r="V36" s="609"/>
      <c r="W36" s="609"/>
      <c r="X36" s="609"/>
      <c r="Y36" s="610"/>
      <c r="Z36" s="646">
        <v>7.3</v>
      </c>
      <c r="AA36" s="646"/>
      <c r="AB36" s="646"/>
      <c r="AC36" s="646"/>
      <c r="AD36" s="647" t="s">
        <v>122</v>
      </c>
      <c r="AE36" s="647"/>
      <c r="AF36" s="647"/>
      <c r="AG36" s="647"/>
      <c r="AH36" s="647"/>
      <c r="AI36" s="647"/>
      <c r="AJ36" s="647"/>
      <c r="AK36" s="647"/>
      <c r="AL36" s="611" t="s">
        <v>122</v>
      </c>
      <c r="AM36" s="612"/>
      <c r="AN36" s="612"/>
      <c r="AO36" s="648"/>
      <c r="AP36" s="206"/>
      <c r="AQ36" s="657" t="s">
        <v>315</v>
      </c>
      <c r="AR36" s="658"/>
      <c r="AS36" s="658"/>
      <c r="AT36" s="658"/>
      <c r="AU36" s="658"/>
      <c r="AV36" s="658"/>
      <c r="AW36" s="658"/>
      <c r="AX36" s="658"/>
      <c r="AY36" s="659"/>
      <c r="AZ36" s="663">
        <v>857514</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24218</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2035398</v>
      </c>
      <c r="CS36" s="609"/>
      <c r="CT36" s="609"/>
      <c r="CU36" s="609"/>
      <c r="CV36" s="609"/>
      <c r="CW36" s="609"/>
      <c r="CX36" s="609"/>
      <c r="CY36" s="610"/>
      <c r="CZ36" s="611">
        <v>17.3</v>
      </c>
      <c r="DA36" s="623"/>
      <c r="DB36" s="623"/>
      <c r="DC36" s="624"/>
      <c r="DD36" s="614">
        <v>1703595</v>
      </c>
      <c r="DE36" s="609"/>
      <c r="DF36" s="609"/>
      <c r="DG36" s="609"/>
      <c r="DH36" s="609"/>
      <c r="DI36" s="609"/>
      <c r="DJ36" s="609"/>
      <c r="DK36" s="610"/>
      <c r="DL36" s="614">
        <v>866531</v>
      </c>
      <c r="DM36" s="609"/>
      <c r="DN36" s="609"/>
      <c r="DO36" s="609"/>
      <c r="DP36" s="609"/>
      <c r="DQ36" s="609"/>
      <c r="DR36" s="609"/>
      <c r="DS36" s="609"/>
      <c r="DT36" s="609"/>
      <c r="DU36" s="609"/>
      <c r="DV36" s="610"/>
      <c r="DW36" s="611">
        <v>13.7</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280553</v>
      </c>
      <c r="S37" s="609"/>
      <c r="T37" s="609"/>
      <c r="U37" s="609"/>
      <c r="V37" s="609"/>
      <c r="W37" s="609"/>
      <c r="X37" s="609"/>
      <c r="Y37" s="610"/>
      <c r="Z37" s="646">
        <v>2.2999999999999998</v>
      </c>
      <c r="AA37" s="646"/>
      <c r="AB37" s="646"/>
      <c r="AC37" s="646"/>
      <c r="AD37" s="647">
        <v>1281</v>
      </c>
      <c r="AE37" s="647"/>
      <c r="AF37" s="647"/>
      <c r="AG37" s="647"/>
      <c r="AH37" s="647"/>
      <c r="AI37" s="647"/>
      <c r="AJ37" s="647"/>
      <c r="AK37" s="647"/>
      <c r="AL37" s="611">
        <v>0</v>
      </c>
      <c r="AM37" s="612"/>
      <c r="AN37" s="612"/>
      <c r="AO37" s="648"/>
      <c r="AQ37" s="641" t="s">
        <v>319</v>
      </c>
      <c r="AR37" s="642"/>
      <c r="AS37" s="642"/>
      <c r="AT37" s="642"/>
      <c r="AU37" s="642"/>
      <c r="AV37" s="642"/>
      <c r="AW37" s="642"/>
      <c r="AX37" s="642"/>
      <c r="AY37" s="643"/>
      <c r="AZ37" s="608">
        <v>175714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3116</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651502</v>
      </c>
      <c r="CS37" s="621"/>
      <c r="CT37" s="621"/>
      <c r="CU37" s="621"/>
      <c r="CV37" s="621"/>
      <c r="CW37" s="621"/>
      <c r="CX37" s="621"/>
      <c r="CY37" s="622"/>
      <c r="CZ37" s="611">
        <v>5.6</v>
      </c>
      <c r="DA37" s="623"/>
      <c r="DB37" s="623"/>
      <c r="DC37" s="624"/>
      <c r="DD37" s="614">
        <v>546702</v>
      </c>
      <c r="DE37" s="621"/>
      <c r="DF37" s="621"/>
      <c r="DG37" s="621"/>
      <c r="DH37" s="621"/>
      <c r="DI37" s="621"/>
      <c r="DJ37" s="621"/>
      <c r="DK37" s="622"/>
      <c r="DL37" s="614">
        <v>534230</v>
      </c>
      <c r="DM37" s="621"/>
      <c r="DN37" s="621"/>
      <c r="DO37" s="621"/>
      <c r="DP37" s="621"/>
      <c r="DQ37" s="621"/>
      <c r="DR37" s="621"/>
      <c r="DS37" s="621"/>
      <c r="DT37" s="621"/>
      <c r="DU37" s="621"/>
      <c r="DV37" s="622"/>
      <c r="DW37" s="611">
        <v>8.4</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1263700</v>
      </c>
      <c r="S38" s="609"/>
      <c r="T38" s="609"/>
      <c r="U38" s="609"/>
      <c r="V38" s="609"/>
      <c r="W38" s="609"/>
      <c r="X38" s="609"/>
      <c r="Y38" s="610"/>
      <c r="Z38" s="646">
        <v>10.199999999999999</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109636</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1350</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572164</v>
      </c>
      <c r="CS38" s="609"/>
      <c r="CT38" s="609"/>
      <c r="CU38" s="609"/>
      <c r="CV38" s="609"/>
      <c r="CW38" s="609"/>
      <c r="CX38" s="609"/>
      <c r="CY38" s="610"/>
      <c r="CZ38" s="611">
        <v>4.9000000000000004</v>
      </c>
      <c r="DA38" s="623"/>
      <c r="DB38" s="623"/>
      <c r="DC38" s="624"/>
      <c r="DD38" s="614">
        <v>473053</v>
      </c>
      <c r="DE38" s="609"/>
      <c r="DF38" s="609"/>
      <c r="DG38" s="609"/>
      <c r="DH38" s="609"/>
      <c r="DI38" s="609"/>
      <c r="DJ38" s="609"/>
      <c r="DK38" s="610"/>
      <c r="DL38" s="614">
        <v>396839</v>
      </c>
      <c r="DM38" s="609"/>
      <c r="DN38" s="609"/>
      <c r="DO38" s="609"/>
      <c r="DP38" s="609"/>
      <c r="DQ38" s="609"/>
      <c r="DR38" s="609"/>
      <c r="DS38" s="609"/>
      <c r="DT38" s="609"/>
      <c r="DU38" s="609"/>
      <c r="DV38" s="610"/>
      <c r="DW38" s="611">
        <v>6.3</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22143</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1879</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1208203</v>
      </c>
      <c r="CS39" s="621"/>
      <c r="CT39" s="621"/>
      <c r="CU39" s="621"/>
      <c r="CV39" s="621"/>
      <c r="CW39" s="621"/>
      <c r="CX39" s="621"/>
      <c r="CY39" s="622"/>
      <c r="CZ39" s="611">
        <v>10.3</v>
      </c>
      <c r="DA39" s="623"/>
      <c r="DB39" s="623"/>
      <c r="DC39" s="624"/>
      <c r="DD39" s="614">
        <v>1186228</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10600</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t="s">
        <v>122</v>
      </c>
      <c r="BA40" s="609"/>
      <c r="BB40" s="609"/>
      <c r="BC40" s="609"/>
      <c r="BD40" s="621"/>
      <c r="BE40" s="621"/>
      <c r="BF40" s="644"/>
      <c r="BG40" s="649" t="s">
        <v>332</v>
      </c>
      <c r="BH40" s="650"/>
      <c r="BI40" s="650"/>
      <c r="BJ40" s="650"/>
      <c r="BK40" s="650"/>
      <c r="BL40" s="202"/>
      <c r="BM40" s="606" t="s">
        <v>333</v>
      </c>
      <c r="BN40" s="606"/>
      <c r="BO40" s="606"/>
      <c r="BP40" s="606"/>
      <c r="BQ40" s="606"/>
      <c r="BR40" s="606"/>
      <c r="BS40" s="606"/>
      <c r="BT40" s="606"/>
      <c r="BU40" s="607"/>
      <c r="BV40" s="608">
        <v>80</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109431</v>
      </c>
      <c r="CS40" s="609"/>
      <c r="CT40" s="609"/>
      <c r="CU40" s="609"/>
      <c r="CV40" s="609"/>
      <c r="CW40" s="609"/>
      <c r="CX40" s="609"/>
      <c r="CY40" s="610"/>
      <c r="CZ40" s="611">
        <v>0.9</v>
      </c>
      <c r="DA40" s="623"/>
      <c r="DB40" s="623"/>
      <c r="DC40" s="624"/>
      <c r="DD40" s="614">
        <v>9937</v>
      </c>
      <c r="DE40" s="609"/>
      <c r="DF40" s="609"/>
      <c r="DG40" s="609"/>
      <c r="DH40" s="609"/>
      <c r="DI40" s="609"/>
      <c r="DJ40" s="609"/>
      <c r="DK40" s="610"/>
      <c r="DL40" s="614">
        <v>9937</v>
      </c>
      <c r="DM40" s="609"/>
      <c r="DN40" s="609"/>
      <c r="DO40" s="609"/>
      <c r="DP40" s="609"/>
      <c r="DQ40" s="609"/>
      <c r="DR40" s="609"/>
      <c r="DS40" s="609"/>
      <c r="DT40" s="609"/>
      <c r="DU40" s="609"/>
      <c r="DV40" s="610"/>
      <c r="DW40" s="611">
        <v>0.2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12353253</v>
      </c>
      <c r="S41" s="633"/>
      <c r="T41" s="633"/>
      <c r="U41" s="633"/>
      <c r="V41" s="633"/>
      <c r="W41" s="633"/>
      <c r="X41" s="633"/>
      <c r="Y41" s="636"/>
      <c r="Z41" s="637">
        <v>100</v>
      </c>
      <c r="AA41" s="637"/>
      <c r="AB41" s="637"/>
      <c r="AC41" s="637"/>
      <c r="AD41" s="638">
        <v>6318379</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127873</v>
      </c>
      <c r="BA41" s="609"/>
      <c r="BB41" s="609"/>
      <c r="BC41" s="609"/>
      <c r="BD41" s="621"/>
      <c r="BE41" s="621"/>
      <c r="BF41" s="644"/>
      <c r="BG41" s="649"/>
      <c r="BH41" s="650"/>
      <c r="BI41" s="650"/>
      <c r="BJ41" s="650"/>
      <c r="BK41" s="650"/>
      <c r="BL41" s="202"/>
      <c r="BM41" s="606" t="s">
        <v>337</v>
      </c>
      <c r="BN41" s="606"/>
      <c r="BO41" s="606"/>
      <c r="BP41" s="606"/>
      <c r="BQ41" s="606"/>
      <c r="BR41" s="606"/>
      <c r="BS41" s="606"/>
      <c r="BT41" s="606"/>
      <c r="BU41" s="607"/>
      <c r="BV41" s="608" t="s">
        <v>122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422148</v>
      </c>
      <c r="BA42" s="633"/>
      <c r="BB42" s="633"/>
      <c r="BC42" s="633"/>
      <c r="BD42" s="593"/>
      <c r="BE42" s="593"/>
      <c r="BF42" s="656"/>
      <c r="BG42" s="651"/>
      <c r="BH42" s="652"/>
      <c r="BI42" s="652"/>
      <c r="BJ42" s="652"/>
      <c r="BK42" s="652"/>
      <c r="BL42" s="203"/>
      <c r="BM42" s="590" t="s">
        <v>340</v>
      </c>
      <c r="BN42" s="590"/>
      <c r="BO42" s="590"/>
      <c r="BP42" s="590"/>
      <c r="BQ42" s="590"/>
      <c r="BR42" s="590"/>
      <c r="BS42" s="590"/>
      <c r="BT42" s="590"/>
      <c r="BU42" s="591"/>
      <c r="BV42" s="592">
        <v>390</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2223537</v>
      </c>
      <c r="CS42" s="621"/>
      <c r="CT42" s="621"/>
      <c r="CU42" s="621"/>
      <c r="CV42" s="621"/>
      <c r="CW42" s="621"/>
      <c r="CX42" s="621"/>
      <c r="CY42" s="622"/>
      <c r="CZ42" s="611">
        <v>18.899999999999999</v>
      </c>
      <c r="DA42" s="623"/>
      <c r="DB42" s="623"/>
      <c r="DC42" s="624"/>
      <c r="DD42" s="614">
        <v>457220</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101770</v>
      </c>
      <c r="CS43" s="621"/>
      <c r="CT43" s="621"/>
      <c r="CU43" s="621"/>
      <c r="CV43" s="621"/>
      <c r="CW43" s="621"/>
      <c r="CX43" s="621"/>
      <c r="CY43" s="622"/>
      <c r="CZ43" s="611">
        <v>0.9</v>
      </c>
      <c r="DA43" s="623"/>
      <c r="DB43" s="623"/>
      <c r="DC43" s="624"/>
      <c r="DD43" s="614">
        <v>101770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1913212</v>
      </c>
      <c r="CS44" s="609"/>
      <c r="CT44" s="609"/>
      <c r="CU44" s="609"/>
      <c r="CV44" s="609"/>
      <c r="CW44" s="609"/>
      <c r="CX44" s="609"/>
      <c r="CY44" s="610"/>
      <c r="CZ44" s="611">
        <v>16.3</v>
      </c>
      <c r="DA44" s="612"/>
      <c r="DB44" s="612"/>
      <c r="DC44" s="613"/>
      <c r="DD44" s="614">
        <v>324792</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1034804</v>
      </c>
      <c r="CS45" s="621"/>
      <c r="CT45" s="621"/>
      <c r="CU45" s="621"/>
      <c r="CV45" s="621"/>
      <c r="CW45" s="621"/>
      <c r="CX45" s="621"/>
      <c r="CY45" s="622"/>
      <c r="CZ45" s="611">
        <v>8.8000000000000007</v>
      </c>
      <c r="DA45" s="623"/>
      <c r="DB45" s="623"/>
      <c r="DC45" s="624"/>
      <c r="DD45" s="614">
        <v>42156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859651</v>
      </c>
      <c r="CS46" s="609"/>
      <c r="CT46" s="609"/>
      <c r="CU46" s="609"/>
      <c r="CV46" s="609"/>
      <c r="CW46" s="609"/>
      <c r="CX46" s="609"/>
      <c r="CY46" s="610"/>
      <c r="CZ46" s="611">
        <v>7.3</v>
      </c>
      <c r="DA46" s="612"/>
      <c r="DB46" s="612"/>
      <c r="DC46" s="613"/>
      <c r="DD46" s="614">
        <v>263879</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310325</v>
      </c>
      <c r="CS47" s="621"/>
      <c r="CT47" s="621"/>
      <c r="CU47" s="621"/>
      <c r="CV47" s="621"/>
      <c r="CW47" s="621"/>
      <c r="CX47" s="621"/>
      <c r="CY47" s="622"/>
      <c r="CZ47" s="611">
        <v>2.6</v>
      </c>
      <c r="DA47" s="623"/>
      <c r="DB47" s="623"/>
      <c r="DC47" s="624"/>
      <c r="DD47" s="614">
        <v>132428</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11736270</v>
      </c>
      <c r="CS49" s="593"/>
      <c r="CT49" s="593"/>
      <c r="CU49" s="593"/>
      <c r="CV49" s="593"/>
      <c r="CW49" s="593"/>
      <c r="CX49" s="593"/>
      <c r="CY49" s="594"/>
      <c r="CZ49" s="595">
        <v>100</v>
      </c>
      <c r="DA49" s="596"/>
      <c r="DB49" s="596"/>
      <c r="DC49" s="597"/>
      <c r="DD49" s="598">
        <v>8611939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tXweXStDAk0F0AVGcYIv3dGWXXC+PkahCrwPGUVmO+qyT+QWRlzCFDZNB67yu4hYf/5jTOuEeAs7MYEHd9OP6A==" saltValue="KGAMDY5GdSLpHFX6g9Llk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7"/>
    </row>
    <row r="6" spans="1:131" s="218"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2">
      <c r="A7" s="219">
        <v>1</v>
      </c>
      <c r="B7" s="1034" t="s">
        <v>374</v>
      </c>
      <c r="C7" s="1035"/>
      <c r="D7" s="1035"/>
      <c r="E7" s="1035"/>
      <c r="F7" s="1035"/>
      <c r="G7" s="1035"/>
      <c r="H7" s="1035"/>
      <c r="I7" s="1035"/>
      <c r="J7" s="1035"/>
      <c r="K7" s="1035"/>
      <c r="L7" s="1035"/>
      <c r="M7" s="1035"/>
      <c r="N7" s="1035"/>
      <c r="O7" s="1035"/>
      <c r="P7" s="1036"/>
      <c r="Q7" s="1089">
        <v>12363</v>
      </c>
      <c r="R7" s="1090"/>
      <c r="S7" s="1090"/>
      <c r="T7" s="1090"/>
      <c r="U7" s="1090"/>
      <c r="V7" s="1090">
        <v>11746</v>
      </c>
      <c r="W7" s="1090"/>
      <c r="X7" s="1090"/>
      <c r="Y7" s="1090"/>
      <c r="Z7" s="1090"/>
      <c r="AA7" s="1090">
        <v>617</v>
      </c>
      <c r="AB7" s="1090"/>
      <c r="AC7" s="1090"/>
      <c r="AD7" s="1090"/>
      <c r="AE7" s="1091"/>
      <c r="AF7" s="1092">
        <v>538</v>
      </c>
      <c r="AG7" s="1093"/>
      <c r="AH7" s="1093"/>
      <c r="AI7" s="1093"/>
      <c r="AJ7" s="1094"/>
      <c r="AK7" s="1095">
        <v>587</v>
      </c>
      <c r="AL7" s="1096"/>
      <c r="AM7" s="1096"/>
      <c r="AN7" s="1096"/>
      <c r="AO7" s="1096"/>
      <c r="AP7" s="1096">
        <v>11282</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9">
        <v>1</v>
      </c>
      <c r="BR7" s="220"/>
      <c r="BS7" s="1086" t="s">
        <v>555</v>
      </c>
      <c r="BT7" s="1087"/>
      <c r="BU7" s="1087"/>
      <c r="BV7" s="1087"/>
      <c r="BW7" s="1087"/>
      <c r="BX7" s="1087"/>
      <c r="BY7" s="1087"/>
      <c r="BZ7" s="1087"/>
      <c r="CA7" s="1087"/>
      <c r="CB7" s="1087"/>
      <c r="CC7" s="1087"/>
      <c r="CD7" s="1087"/>
      <c r="CE7" s="1087"/>
      <c r="CF7" s="1087"/>
      <c r="CG7" s="1099"/>
      <c r="CH7" s="1083">
        <v>-18</v>
      </c>
      <c r="CI7" s="1084"/>
      <c r="CJ7" s="1084"/>
      <c r="CK7" s="1084"/>
      <c r="CL7" s="1085"/>
      <c r="CM7" s="1083">
        <v>70</v>
      </c>
      <c r="CN7" s="1084"/>
      <c r="CO7" s="1084"/>
      <c r="CP7" s="1084"/>
      <c r="CQ7" s="1085"/>
      <c r="CR7" s="1083" t="s">
        <v>490</v>
      </c>
      <c r="CS7" s="1084"/>
      <c r="CT7" s="1084"/>
      <c r="CU7" s="1084"/>
      <c r="CV7" s="1085"/>
      <c r="CW7" s="1083">
        <v>52</v>
      </c>
      <c r="CX7" s="1084"/>
      <c r="CY7" s="1084"/>
      <c r="CZ7" s="1084"/>
      <c r="DA7" s="1085"/>
      <c r="DB7" s="1083">
        <v>26</v>
      </c>
      <c r="DC7" s="1084"/>
      <c r="DD7" s="1084"/>
      <c r="DE7" s="1084"/>
      <c r="DF7" s="1085"/>
      <c r="DG7" s="1083" t="s">
        <v>490</v>
      </c>
      <c r="DH7" s="1084"/>
      <c r="DI7" s="1084"/>
      <c r="DJ7" s="1084"/>
      <c r="DK7" s="1085"/>
      <c r="DL7" s="1083" t="s">
        <v>490</v>
      </c>
      <c r="DM7" s="1084"/>
      <c r="DN7" s="1084"/>
      <c r="DO7" s="1084"/>
      <c r="DP7" s="1085"/>
      <c r="DQ7" s="1083" t="s">
        <v>490</v>
      </c>
      <c r="DR7" s="1084"/>
      <c r="DS7" s="1084"/>
      <c r="DT7" s="1084"/>
      <c r="DU7" s="1085"/>
      <c r="DV7" s="1086"/>
      <c r="DW7" s="1087"/>
      <c r="DX7" s="1087"/>
      <c r="DY7" s="1087"/>
      <c r="DZ7" s="1088"/>
      <c r="EA7" s="217"/>
    </row>
    <row r="8" spans="1:131" s="218" customFormat="1" ht="26.25" customHeight="1" x14ac:dyDescent="0.2">
      <c r="A8" s="221">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556</v>
      </c>
      <c r="BT8" s="980"/>
      <c r="BU8" s="980"/>
      <c r="BV8" s="980"/>
      <c r="BW8" s="980"/>
      <c r="BX8" s="980"/>
      <c r="BY8" s="980"/>
      <c r="BZ8" s="980"/>
      <c r="CA8" s="980"/>
      <c r="CB8" s="980"/>
      <c r="CC8" s="980"/>
      <c r="CD8" s="980"/>
      <c r="CE8" s="980"/>
      <c r="CF8" s="980"/>
      <c r="CG8" s="1001"/>
      <c r="CH8" s="976">
        <v>368</v>
      </c>
      <c r="CI8" s="977"/>
      <c r="CJ8" s="977"/>
      <c r="CK8" s="977"/>
      <c r="CL8" s="978"/>
      <c r="CM8" s="976">
        <v>1599</v>
      </c>
      <c r="CN8" s="977"/>
      <c r="CO8" s="977"/>
      <c r="CP8" s="977"/>
      <c r="CQ8" s="978"/>
      <c r="CR8" s="976" t="s">
        <v>490</v>
      </c>
      <c r="CS8" s="977"/>
      <c r="CT8" s="977"/>
      <c r="CU8" s="977"/>
      <c r="CV8" s="978"/>
      <c r="CW8" s="976" t="s">
        <v>490</v>
      </c>
      <c r="CX8" s="977"/>
      <c r="CY8" s="977"/>
      <c r="CZ8" s="977"/>
      <c r="DA8" s="978"/>
      <c r="DB8" s="976" t="s">
        <v>490</v>
      </c>
      <c r="DC8" s="977"/>
      <c r="DD8" s="977"/>
      <c r="DE8" s="977"/>
      <c r="DF8" s="978"/>
      <c r="DG8" s="976" t="s">
        <v>490</v>
      </c>
      <c r="DH8" s="977"/>
      <c r="DI8" s="977"/>
      <c r="DJ8" s="977"/>
      <c r="DK8" s="978"/>
      <c r="DL8" s="976" t="s">
        <v>490</v>
      </c>
      <c r="DM8" s="977"/>
      <c r="DN8" s="977"/>
      <c r="DO8" s="977"/>
      <c r="DP8" s="978"/>
      <c r="DQ8" s="976" t="s">
        <v>490</v>
      </c>
      <c r="DR8" s="977"/>
      <c r="DS8" s="977"/>
      <c r="DT8" s="977"/>
      <c r="DU8" s="978"/>
      <c r="DV8" s="979"/>
      <c r="DW8" s="980"/>
      <c r="DX8" s="980"/>
      <c r="DY8" s="980"/>
      <c r="DZ8" s="981"/>
      <c r="EA8" s="217"/>
    </row>
    <row r="9" spans="1:131" s="218" customFormat="1" ht="26.25" customHeight="1" x14ac:dyDescent="0.2">
      <c r="A9" s="221">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7"/>
    </row>
    <row r="10" spans="1:131" s="218" customFormat="1" ht="26.25" customHeight="1" x14ac:dyDescent="0.2">
      <c r="A10" s="221">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7"/>
    </row>
    <row r="11" spans="1:131" s="218" customFormat="1" ht="26.25" customHeight="1" x14ac:dyDescent="0.2">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7"/>
    </row>
    <row r="12" spans="1:131" s="218" customFormat="1" ht="26.25" customHeight="1" x14ac:dyDescent="0.2">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2">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2">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2">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2">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2">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2">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2">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2">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5">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2">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5">
      <c r="A23" s="223" t="s">
        <v>376</v>
      </c>
      <c r="B23" s="924" t="s">
        <v>377</v>
      </c>
      <c r="C23" s="925"/>
      <c r="D23" s="925"/>
      <c r="E23" s="925"/>
      <c r="F23" s="925"/>
      <c r="G23" s="925"/>
      <c r="H23" s="925"/>
      <c r="I23" s="925"/>
      <c r="J23" s="925"/>
      <c r="K23" s="925"/>
      <c r="L23" s="925"/>
      <c r="M23" s="925"/>
      <c r="N23" s="925"/>
      <c r="O23" s="925"/>
      <c r="P23" s="935"/>
      <c r="Q23" s="1054">
        <v>12363</v>
      </c>
      <c r="R23" s="1048"/>
      <c r="S23" s="1048"/>
      <c r="T23" s="1048"/>
      <c r="U23" s="1048"/>
      <c r="V23" s="1048">
        <v>11746</v>
      </c>
      <c r="W23" s="1048"/>
      <c r="X23" s="1048"/>
      <c r="Y23" s="1048"/>
      <c r="Z23" s="1048"/>
      <c r="AA23" s="1048">
        <v>617</v>
      </c>
      <c r="AB23" s="1048"/>
      <c r="AC23" s="1048"/>
      <c r="AD23" s="1048"/>
      <c r="AE23" s="1055"/>
      <c r="AF23" s="1056">
        <v>538</v>
      </c>
      <c r="AG23" s="1048"/>
      <c r="AH23" s="1048"/>
      <c r="AI23" s="1048"/>
      <c r="AJ23" s="1057"/>
      <c r="AK23" s="1058"/>
      <c r="AL23" s="1059"/>
      <c r="AM23" s="1059"/>
      <c r="AN23" s="1059"/>
      <c r="AO23" s="1059"/>
      <c r="AP23" s="1048">
        <v>11282</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5">
        <v>1</v>
      </c>
      <c r="B28" s="1034" t="s">
        <v>388</v>
      </c>
      <c r="C28" s="1035"/>
      <c r="D28" s="1035"/>
      <c r="E28" s="1035"/>
      <c r="F28" s="1035"/>
      <c r="G28" s="1035"/>
      <c r="H28" s="1035"/>
      <c r="I28" s="1035"/>
      <c r="J28" s="1035"/>
      <c r="K28" s="1035"/>
      <c r="L28" s="1035"/>
      <c r="M28" s="1035"/>
      <c r="N28" s="1035"/>
      <c r="O28" s="1035"/>
      <c r="P28" s="1036"/>
      <c r="Q28" s="1037">
        <v>1080</v>
      </c>
      <c r="R28" s="1038"/>
      <c r="S28" s="1038"/>
      <c r="T28" s="1038"/>
      <c r="U28" s="1038"/>
      <c r="V28" s="1038">
        <v>1056</v>
      </c>
      <c r="W28" s="1038"/>
      <c r="X28" s="1038"/>
      <c r="Y28" s="1038"/>
      <c r="Z28" s="1038"/>
      <c r="AA28" s="1038">
        <v>24</v>
      </c>
      <c r="AB28" s="1038"/>
      <c r="AC28" s="1038"/>
      <c r="AD28" s="1038"/>
      <c r="AE28" s="1039"/>
      <c r="AF28" s="1040">
        <v>24</v>
      </c>
      <c r="AG28" s="1038"/>
      <c r="AH28" s="1038"/>
      <c r="AI28" s="1038"/>
      <c r="AJ28" s="1041"/>
      <c r="AK28" s="1029">
        <v>118</v>
      </c>
      <c r="AL28" s="1030"/>
      <c r="AM28" s="1030"/>
      <c r="AN28" s="1030"/>
      <c r="AO28" s="1030"/>
      <c r="AP28" s="1030" t="s">
        <v>490</v>
      </c>
      <c r="AQ28" s="1030"/>
      <c r="AR28" s="1030"/>
      <c r="AS28" s="1030"/>
      <c r="AT28" s="1030"/>
      <c r="AU28" s="1030" t="s">
        <v>490</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5">
        <v>2</v>
      </c>
      <c r="B29" s="1017" t="s">
        <v>389</v>
      </c>
      <c r="C29" s="1018"/>
      <c r="D29" s="1018"/>
      <c r="E29" s="1018"/>
      <c r="F29" s="1018"/>
      <c r="G29" s="1018"/>
      <c r="H29" s="1018"/>
      <c r="I29" s="1018"/>
      <c r="J29" s="1018"/>
      <c r="K29" s="1018"/>
      <c r="L29" s="1018"/>
      <c r="M29" s="1018"/>
      <c r="N29" s="1018"/>
      <c r="O29" s="1018"/>
      <c r="P29" s="1019"/>
      <c r="Q29" s="1025">
        <v>40</v>
      </c>
      <c r="R29" s="1026"/>
      <c r="S29" s="1026"/>
      <c r="T29" s="1026"/>
      <c r="U29" s="1026"/>
      <c r="V29" s="1026">
        <v>36</v>
      </c>
      <c r="W29" s="1026"/>
      <c r="X29" s="1026"/>
      <c r="Y29" s="1026"/>
      <c r="Z29" s="1026"/>
      <c r="AA29" s="1026">
        <v>4</v>
      </c>
      <c r="AB29" s="1026"/>
      <c r="AC29" s="1026"/>
      <c r="AD29" s="1026"/>
      <c r="AE29" s="1027"/>
      <c r="AF29" s="1022">
        <v>4</v>
      </c>
      <c r="AG29" s="1023"/>
      <c r="AH29" s="1023"/>
      <c r="AI29" s="1023"/>
      <c r="AJ29" s="1024"/>
      <c r="AK29" s="967">
        <v>17</v>
      </c>
      <c r="AL29" s="958"/>
      <c r="AM29" s="958"/>
      <c r="AN29" s="958"/>
      <c r="AO29" s="958"/>
      <c r="AP29" s="958" t="s">
        <v>490</v>
      </c>
      <c r="AQ29" s="958"/>
      <c r="AR29" s="958"/>
      <c r="AS29" s="958"/>
      <c r="AT29" s="958"/>
      <c r="AU29" s="958" t="s">
        <v>490</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5">
        <v>3</v>
      </c>
      <c r="B30" s="1017" t="s">
        <v>390</v>
      </c>
      <c r="C30" s="1018"/>
      <c r="D30" s="1018"/>
      <c r="E30" s="1018"/>
      <c r="F30" s="1018"/>
      <c r="G30" s="1018"/>
      <c r="H30" s="1018"/>
      <c r="I30" s="1018"/>
      <c r="J30" s="1018"/>
      <c r="K30" s="1018"/>
      <c r="L30" s="1018"/>
      <c r="M30" s="1018"/>
      <c r="N30" s="1018"/>
      <c r="O30" s="1018"/>
      <c r="P30" s="1019"/>
      <c r="Q30" s="1025">
        <v>1560</v>
      </c>
      <c r="R30" s="1026"/>
      <c r="S30" s="1026"/>
      <c r="T30" s="1026"/>
      <c r="U30" s="1026"/>
      <c r="V30" s="1026">
        <v>1476</v>
      </c>
      <c r="W30" s="1026"/>
      <c r="X30" s="1026"/>
      <c r="Y30" s="1026"/>
      <c r="Z30" s="1026"/>
      <c r="AA30" s="1026">
        <v>84</v>
      </c>
      <c r="AB30" s="1026"/>
      <c r="AC30" s="1026"/>
      <c r="AD30" s="1026"/>
      <c r="AE30" s="1027"/>
      <c r="AF30" s="1022">
        <v>84</v>
      </c>
      <c r="AG30" s="1023"/>
      <c r="AH30" s="1023"/>
      <c r="AI30" s="1023"/>
      <c r="AJ30" s="1024"/>
      <c r="AK30" s="967">
        <v>207</v>
      </c>
      <c r="AL30" s="958"/>
      <c r="AM30" s="958"/>
      <c r="AN30" s="958"/>
      <c r="AO30" s="958"/>
      <c r="AP30" s="958" t="s">
        <v>490</v>
      </c>
      <c r="AQ30" s="958"/>
      <c r="AR30" s="958"/>
      <c r="AS30" s="958"/>
      <c r="AT30" s="958"/>
      <c r="AU30" s="958" t="s">
        <v>490</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5">
        <v>4</v>
      </c>
      <c r="B31" s="1017" t="s">
        <v>391</v>
      </c>
      <c r="C31" s="1018"/>
      <c r="D31" s="1018"/>
      <c r="E31" s="1018"/>
      <c r="F31" s="1018"/>
      <c r="G31" s="1018"/>
      <c r="H31" s="1018"/>
      <c r="I31" s="1018"/>
      <c r="J31" s="1018"/>
      <c r="K31" s="1018"/>
      <c r="L31" s="1018"/>
      <c r="M31" s="1018"/>
      <c r="N31" s="1018"/>
      <c r="O31" s="1018"/>
      <c r="P31" s="1019"/>
      <c r="Q31" s="1025">
        <v>12</v>
      </c>
      <c r="R31" s="1026"/>
      <c r="S31" s="1026"/>
      <c r="T31" s="1026"/>
      <c r="U31" s="1026"/>
      <c r="V31" s="1026">
        <v>11</v>
      </c>
      <c r="W31" s="1026"/>
      <c r="X31" s="1026"/>
      <c r="Y31" s="1026"/>
      <c r="Z31" s="1026"/>
      <c r="AA31" s="1026">
        <v>1</v>
      </c>
      <c r="AB31" s="1026"/>
      <c r="AC31" s="1026"/>
      <c r="AD31" s="1026"/>
      <c r="AE31" s="1027"/>
      <c r="AF31" s="1022">
        <v>1</v>
      </c>
      <c r="AG31" s="1023"/>
      <c r="AH31" s="1023"/>
      <c r="AI31" s="1023"/>
      <c r="AJ31" s="1024"/>
      <c r="AK31" s="967">
        <v>9</v>
      </c>
      <c r="AL31" s="958"/>
      <c r="AM31" s="958"/>
      <c r="AN31" s="958"/>
      <c r="AO31" s="958"/>
      <c r="AP31" s="958" t="s">
        <v>490</v>
      </c>
      <c r="AQ31" s="958"/>
      <c r="AR31" s="958"/>
      <c r="AS31" s="958"/>
      <c r="AT31" s="958"/>
      <c r="AU31" s="958" t="s">
        <v>490</v>
      </c>
      <c r="AV31" s="958"/>
      <c r="AW31" s="958"/>
      <c r="AX31" s="958"/>
      <c r="AY31" s="958"/>
      <c r="AZ31" s="1028"/>
      <c r="BA31" s="1028"/>
      <c r="BB31" s="1028"/>
      <c r="BC31" s="1028"/>
      <c r="BD31" s="1028"/>
      <c r="BE31" s="959"/>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5">
        <v>5</v>
      </c>
      <c r="B32" s="1017" t="s">
        <v>392</v>
      </c>
      <c r="C32" s="1018"/>
      <c r="D32" s="1018"/>
      <c r="E32" s="1018"/>
      <c r="F32" s="1018"/>
      <c r="G32" s="1018"/>
      <c r="H32" s="1018"/>
      <c r="I32" s="1018"/>
      <c r="J32" s="1018"/>
      <c r="K32" s="1018"/>
      <c r="L32" s="1018"/>
      <c r="M32" s="1018"/>
      <c r="N32" s="1018"/>
      <c r="O32" s="1018"/>
      <c r="P32" s="1019"/>
      <c r="Q32" s="1025">
        <v>140</v>
      </c>
      <c r="R32" s="1026"/>
      <c r="S32" s="1026"/>
      <c r="T32" s="1026"/>
      <c r="U32" s="1026"/>
      <c r="V32" s="1026">
        <v>139</v>
      </c>
      <c r="W32" s="1026"/>
      <c r="X32" s="1026"/>
      <c r="Y32" s="1026"/>
      <c r="Z32" s="1026"/>
      <c r="AA32" s="1026">
        <v>1</v>
      </c>
      <c r="AB32" s="1026"/>
      <c r="AC32" s="1026"/>
      <c r="AD32" s="1026"/>
      <c r="AE32" s="1027"/>
      <c r="AF32" s="1022">
        <v>1</v>
      </c>
      <c r="AG32" s="1023"/>
      <c r="AH32" s="1023"/>
      <c r="AI32" s="1023"/>
      <c r="AJ32" s="1024"/>
      <c r="AK32" s="967">
        <v>50</v>
      </c>
      <c r="AL32" s="958"/>
      <c r="AM32" s="958"/>
      <c r="AN32" s="958"/>
      <c r="AO32" s="958"/>
      <c r="AP32" s="958" t="s">
        <v>490</v>
      </c>
      <c r="AQ32" s="958"/>
      <c r="AR32" s="958"/>
      <c r="AS32" s="958"/>
      <c r="AT32" s="958"/>
      <c r="AU32" s="958" t="s">
        <v>490</v>
      </c>
      <c r="AV32" s="958"/>
      <c r="AW32" s="958"/>
      <c r="AX32" s="958"/>
      <c r="AY32" s="958"/>
      <c r="AZ32" s="1028"/>
      <c r="BA32" s="1028"/>
      <c r="BB32" s="1028"/>
      <c r="BC32" s="1028"/>
      <c r="BD32" s="1028"/>
      <c r="BE32" s="959"/>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5">
        <v>6</v>
      </c>
      <c r="B33" s="1017" t="s">
        <v>393</v>
      </c>
      <c r="C33" s="1018"/>
      <c r="D33" s="1018"/>
      <c r="E33" s="1018"/>
      <c r="F33" s="1018"/>
      <c r="G33" s="1018"/>
      <c r="H33" s="1018"/>
      <c r="I33" s="1018"/>
      <c r="J33" s="1018"/>
      <c r="K33" s="1018"/>
      <c r="L33" s="1018"/>
      <c r="M33" s="1018"/>
      <c r="N33" s="1018"/>
      <c r="O33" s="1018"/>
      <c r="P33" s="1019"/>
      <c r="Q33" s="1025">
        <v>372</v>
      </c>
      <c r="R33" s="1026"/>
      <c r="S33" s="1026"/>
      <c r="T33" s="1026"/>
      <c r="U33" s="1026"/>
      <c r="V33" s="1026">
        <v>401</v>
      </c>
      <c r="W33" s="1026"/>
      <c r="X33" s="1026"/>
      <c r="Y33" s="1026"/>
      <c r="Z33" s="1026"/>
      <c r="AA33" s="1026">
        <v>-29</v>
      </c>
      <c r="AB33" s="1026"/>
      <c r="AC33" s="1026"/>
      <c r="AD33" s="1026"/>
      <c r="AE33" s="1027"/>
      <c r="AF33" s="1022">
        <v>292</v>
      </c>
      <c r="AG33" s="1023"/>
      <c r="AH33" s="1023"/>
      <c r="AI33" s="1023"/>
      <c r="AJ33" s="1024"/>
      <c r="AK33" s="967">
        <v>175</v>
      </c>
      <c r="AL33" s="958"/>
      <c r="AM33" s="958"/>
      <c r="AN33" s="958"/>
      <c r="AO33" s="958"/>
      <c r="AP33" s="958">
        <v>1289</v>
      </c>
      <c r="AQ33" s="958"/>
      <c r="AR33" s="958"/>
      <c r="AS33" s="958"/>
      <c r="AT33" s="958"/>
      <c r="AU33" s="958">
        <v>699</v>
      </c>
      <c r="AV33" s="958"/>
      <c r="AW33" s="958"/>
      <c r="AX33" s="958"/>
      <c r="AY33" s="958"/>
      <c r="AZ33" s="1028" t="s">
        <v>490</v>
      </c>
      <c r="BA33" s="1028"/>
      <c r="BB33" s="1028"/>
      <c r="BC33" s="1028"/>
      <c r="BD33" s="1028"/>
      <c r="BE33" s="959" t="s">
        <v>394</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5">
        <v>7</v>
      </c>
      <c r="B34" s="1017" t="s">
        <v>395</v>
      </c>
      <c r="C34" s="1018"/>
      <c r="D34" s="1018"/>
      <c r="E34" s="1018"/>
      <c r="F34" s="1018"/>
      <c r="G34" s="1018"/>
      <c r="H34" s="1018"/>
      <c r="I34" s="1018"/>
      <c r="J34" s="1018"/>
      <c r="K34" s="1018"/>
      <c r="L34" s="1018"/>
      <c r="M34" s="1018"/>
      <c r="N34" s="1018"/>
      <c r="O34" s="1018"/>
      <c r="P34" s="1019"/>
      <c r="Q34" s="1025">
        <v>152</v>
      </c>
      <c r="R34" s="1026"/>
      <c r="S34" s="1026"/>
      <c r="T34" s="1026"/>
      <c r="U34" s="1026"/>
      <c r="V34" s="1026">
        <v>154</v>
      </c>
      <c r="W34" s="1026"/>
      <c r="X34" s="1026"/>
      <c r="Y34" s="1026"/>
      <c r="Z34" s="1026"/>
      <c r="AA34" s="1026">
        <v>-2</v>
      </c>
      <c r="AB34" s="1026"/>
      <c r="AC34" s="1026"/>
      <c r="AD34" s="1026"/>
      <c r="AE34" s="1027"/>
      <c r="AF34" s="1022">
        <v>150</v>
      </c>
      <c r="AG34" s="1023"/>
      <c r="AH34" s="1023"/>
      <c r="AI34" s="1023"/>
      <c r="AJ34" s="1024"/>
      <c r="AK34" s="967">
        <v>107</v>
      </c>
      <c r="AL34" s="958"/>
      <c r="AM34" s="958"/>
      <c r="AN34" s="958"/>
      <c r="AO34" s="958"/>
      <c r="AP34" s="958">
        <v>456</v>
      </c>
      <c r="AQ34" s="958"/>
      <c r="AR34" s="958"/>
      <c r="AS34" s="958"/>
      <c r="AT34" s="958"/>
      <c r="AU34" s="958">
        <v>513</v>
      </c>
      <c r="AV34" s="958"/>
      <c r="AW34" s="958"/>
      <c r="AX34" s="958"/>
      <c r="AY34" s="958"/>
      <c r="AZ34" s="1028" t="s">
        <v>490</v>
      </c>
      <c r="BA34" s="1028"/>
      <c r="BB34" s="1028"/>
      <c r="BC34" s="1028"/>
      <c r="BD34" s="1028"/>
      <c r="BE34" s="959" t="s">
        <v>394</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5">
        <v>8</v>
      </c>
      <c r="B35" s="1017" t="s">
        <v>396</v>
      </c>
      <c r="C35" s="1018"/>
      <c r="D35" s="1018"/>
      <c r="E35" s="1018"/>
      <c r="F35" s="1018"/>
      <c r="G35" s="1018"/>
      <c r="H35" s="1018"/>
      <c r="I35" s="1018"/>
      <c r="J35" s="1018"/>
      <c r="K35" s="1018"/>
      <c r="L35" s="1018"/>
      <c r="M35" s="1018"/>
      <c r="N35" s="1018"/>
      <c r="O35" s="1018"/>
      <c r="P35" s="1019"/>
      <c r="Q35" s="1025">
        <v>202</v>
      </c>
      <c r="R35" s="1026"/>
      <c r="S35" s="1026"/>
      <c r="T35" s="1026"/>
      <c r="U35" s="1026"/>
      <c r="V35" s="1026">
        <v>193</v>
      </c>
      <c r="W35" s="1026"/>
      <c r="X35" s="1026"/>
      <c r="Y35" s="1026"/>
      <c r="Z35" s="1026"/>
      <c r="AA35" s="1026">
        <v>8</v>
      </c>
      <c r="AB35" s="1026"/>
      <c r="AC35" s="1026"/>
      <c r="AD35" s="1026"/>
      <c r="AE35" s="1027"/>
      <c r="AF35" s="1022">
        <v>8</v>
      </c>
      <c r="AG35" s="1023"/>
      <c r="AH35" s="1023"/>
      <c r="AI35" s="1023"/>
      <c r="AJ35" s="1024"/>
      <c r="AK35" s="967">
        <v>22</v>
      </c>
      <c r="AL35" s="958"/>
      <c r="AM35" s="958"/>
      <c r="AN35" s="958"/>
      <c r="AO35" s="958"/>
      <c r="AP35" s="958">
        <v>9</v>
      </c>
      <c r="AQ35" s="958"/>
      <c r="AR35" s="958"/>
      <c r="AS35" s="958"/>
      <c r="AT35" s="958"/>
      <c r="AU35" s="958" t="s">
        <v>490</v>
      </c>
      <c r="AV35" s="958"/>
      <c r="AW35" s="958"/>
      <c r="AX35" s="958"/>
      <c r="AY35" s="958"/>
      <c r="AZ35" s="1028" t="s">
        <v>490</v>
      </c>
      <c r="BA35" s="1028"/>
      <c r="BB35" s="1028"/>
      <c r="BC35" s="1028"/>
      <c r="BD35" s="1028"/>
      <c r="BE35" s="959" t="s">
        <v>397</v>
      </c>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398</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3" t="s">
        <v>376</v>
      </c>
      <c r="B63" s="924" t="s">
        <v>399</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564</v>
      </c>
      <c r="AG63" s="946"/>
      <c r="AH63" s="946"/>
      <c r="AI63" s="946"/>
      <c r="AJ63" s="1009"/>
      <c r="AK63" s="1010"/>
      <c r="AL63" s="950"/>
      <c r="AM63" s="950"/>
      <c r="AN63" s="950"/>
      <c r="AO63" s="950"/>
      <c r="AP63" s="946">
        <v>1754</v>
      </c>
      <c r="AQ63" s="946"/>
      <c r="AR63" s="946"/>
      <c r="AS63" s="946"/>
      <c r="AT63" s="946"/>
      <c r="AU63" s="946">
        <v>1212</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401</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402</v>
      </c>
      <c r="AV66" s="989"/>
      <c r="AW66" s="989"/>
      <c r="AX66" s="989"/>
      <c r="AY66" s="990"/>
      <c r="AZ66" s="988" t="s">
        <v>364</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9">
        <v>1</v>
      </c>
      <c r="B68" s="972" t="s">
        <v>550</v>
      </c>
      <c r="C68" s="973"/>
      <c r="D68" s="973"/>
      <c r="E68" s="973"/>
      <c r="F68" s="973"/>
      <c r="G68" s="973"/>
      <c r="H68" s="973"/>
      <c r="I68" s="973"/>
      <c r="J68" s="973"/>
      <c r="K68" s="973"/>
      <c r="L68" s="973"/>
      <c r="M68" s="973"/>
      <c r="N68" s="973"/>
      <c r="O68" s="973"/>
      <c r="P68" s="974"/>
      <c r="Q68" s="975">
        <v>9448</v>
      </c>
      <c r="R68" s="969"/>
      <c r="S68" s="969"/>
      <c r="T68" s="969"/>
      <c r="U68" s="969"/>
      <c r="V68" s="969">
        <v>7971</v>
      </c>
      <c r="W68" s="969"/>
      <c r="X68" s="969"/>
      <c r="Y68" s="969"/>
      <c r="Z68" s="969"/>
      <c r="AA68" s="969">
        <v>1477</v>
      </c>
      <c r="AB68" s="969"/>
      <c r="AC68" s="969"/>
      <c r="AD68" s="969"/>
      <c r="AE68" s="969"/>
      <c r="AF68" s="969">
        <v>1477</v>
      </c>
      <c r="AG68" s="969"/>
      <c r="AH68" s="969"/>
      <c r="AI68" s="969"/>
      <c r="AJ68" s="969"/>
      <c r="AK68" s="969">
        <v>199</v>
      </c>
      <c r="AL68" s="969"/>
      <c r="AM68" s="969"/>
      <c r="AN68" s="969"/>
      <c r="AO68" s="969"/>
      <c r="AP68" s="969" t="s">
        <v>561</v>
      </c>
      <c r="AQ68" s="969"/>
      <c r="AR68" s="969"/>
      <c r="AS68" s="969"/>
      <c r="AT68" s="969"/>
      <c r="AU68" s="969" t="s">
        <v>561</v>
      </c>
      <c r="AV68" s="969"/>
      <c r="AW68" s="969"/>
      <c r="AX68" s="969"/>
      <c r="AY68" s="969"/>
      <c r="AZ68" s="970"/>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1">
        <v>2</v>
      </c>
      <c r="B69" s="961" t="s">
        <v>551</v>
      </c>
      <c r="C69" s="962"/>
      <c r="D69" s="962"/>
      <c r="E69" s="962"/>
      <c r="F69" s="962"/>
      <c r="G69" s="962"/>
      <c r="H69" s="962"/>
      <c r="I69" s="962"/>
      <c r="J69" s="962"/>
      <c r="K69" s="962"/>
      <c r="L69" s="962"/>
      <c r="M69" s="962"/>
      <c r="N69" s="962"/>
      <c r="O69" s="962"/>
      <c r="P69" s="963"/>
      <c r="Q69" s="964">
        <v>82</v>
      </c>
      <c r="R69" s="958"/>
      <c r="S69" s="958"/>
      <c r="T69" s="958"/>
      <c r="U69" s="958"/>
      <c r="V69" s="958">
        <v>76</v>
      </c>
      <c r="W69" s="958"/>
      <c r="X69" s="958"/>
      <c r="Y69" s="958"/>
      <c r="Z69" s="958"/>
      <c r="AA69" s="958">
        <v>6</v>
      </c>
      <c r="AB69" s="958"/>
      <c r="AC69" s="958"/>
      <c r="AD69" s="958"/>
      <c r="AE69" s="958"/>
      <c r="AF69" s="958">
        <v>6</v>
      </c>
      <c r="AG69" s="958"/>
      <c r="AH69" s="958"/>
      <c r="AI69" s="958"/>
      <c r="AJ69" s="958"/>
      <c r="AK69" s="958">
        <v>20</v>
      </c>
      <c r="AL69" s="958"/>
      <c r="AM69" s="958"/>
      <c r="AN69" s="958"/>
      <c r="AO69" s="958"/>
      <c r="AP69" s="958" t="s">
        <v>561</v>
      </c>
      <c r="AQ69" s="958"/>
      <c r="AR69" s="958"/>
      <c r="AS69" s="958"/>
      <c r="AT69" s="958"/>
      <c r="AU69" s="958" t="s">
        <v>561</v>
      </c>
      <c r="AV69" s="958"/>
      <c r="AW69" s="958"/>
      <c r="AX69" s="958"/>
      <c r="AY69" s="958"/>
      <c r="AZ69" s="959"/>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1">
        <v>3</v>
      </c>
      <c r="B70" s="961" t="s">
        <v>552</v>
      </c>
      <c r="C70" s="962"/>
      <c r="D70" s="962"/>
      <c r="E70" s="962"/>
      <c r="F70" s="962"/>
      <c r="G70" s="962"/>
      <c r="H70" s="962"/>
      <c r="I70" s="962"/>
      <c r="J70" s="962"/>
      <c r="K70" s="962"/>
      <c r="L70" s="962"/>
      <c r="M70" s="962"/>
      <c r="N70" s="962"/>
      <c r="O70" s="962"/>
      <c r="P70" s="963"/>
      <c r="Q70" s="964">
        <v>3806</v>
      </c>
      <c r="R70" s="958"/>
      <c r="S70" s="958"/>
      <c r="T70" s="958"/>
      <c r="U70" s="958"/>
      <c r="V70" s="958">
        <v>3688</v>
      </c>
      <c r="W70" s="958"/>
      <c r="X70" s="958"/>
      <c r="Y70" s="958"/>
      <c r="Z70" s="958"/>
      <c r="AA70" s="958">
        <v>118</v>
      </c>
      <c r="AB70" s="958"/>
      <c r="AC70" s="958"/>
      <c r="AD70" s="958"/>
      <c r="AE70" s="958"/>
      <c r="AF70" s="958">
        <v>13</v>
      </c>
      <c r="AG70" s="958"/>
      <c r="AH70" s="958"/>
      <c r="AI70" s="958"/>
      <c r="AJ70" s="958"/>
      <c r="AK70" s="958" t="s">
        <v>490</v>
      </c>
      <c r="AL70" s="958"/>
      <c r="AM70" s="958"/>
      <c r="AN70" s="958"/>
      <c r="AO70" s="958"/>
      <c r="AP70" s="958">
        <v>14</v>
      </c>
      <c r="AQ70" s="958"/>
      <c r="AR70" s="958"/>
      <c r="AS70" s="958"/>
      <c r="AT70" s="958"/>
      <c r="AU70" s="958">
        <v>1</v>
      </c>
      <c r="AV70" s="958"/>
      <c r="AW70" s="958"/>
      <c r="AX70" s="958"/>
      <c r="AY70" s="958"/>
      <c r="AZ70" s="959"/>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1">
        <v>4</v>
      </c>
      <c r="B71" s="961" t="s">
        <v>553</v>
      </c>
      <c r="C71" s="962"/>
      <c r="D71" s="962"/>
      <c r="E71" s="962"/>
      <c r="F71" s="962"/>
      <c r="G71" s="962"/>
      <c r="H71" s="962"/>
      <c r="I71" s="962"/>
      <c r="J71" s="962"/>
      <c r="K71" s="962"/>
      <c r="L71" s="962"/>
      <c r="M71" s="962"/>
      <c r="N71" s="962"/>
      <c r="O71" s="962"/>
      <c r="P71" s="963"/>
      <c r="Q71" s="964">
        <v>229</v>
      </c>
      <c r="R71" s="958"/>
      <c r="S71" s="958"/>
      <c r="T71" s="958"/>
      <c r="U71" s="958"/>
      <c r="V71" s="958">
        <v>223</v>
      </c>
      <c r="W71" s="958"/>
      <c r="X71" s="958"/>
      <c r="Y71" s="958"/>
      <c r="Z71" s="958"/>
      <c r="AA71" s="958">
        <v>6</v>
      </c>
      <c r="AB71" s="958"/>
      <c r="AC71" s="958"/>
      <c r="AD71" s="958"/>
      <c r="AE71" s="958"/>
      <c r="AF71" s="958">
        <v>6</v>
      </c>
      <c r="AG71" s="958"/>
      <c r="AH71" s="958"/>
      <c r="AI71" s="958"/>
      <c r="AJ71" s="958"/>
      <c r="AK71" s="958">
        <v>12</v>
      </c>
      <c r="AL71" s="958"/>
      <c r="AM71" s="958"/>
      <c r="AN71" s="958"/>
      <c r="AO71" s="958"/>
      <c r="AP71" s="958" t="s">
        <v>561</v>
      </c>
      <c r="AQ71" s="958"/>
      <c r="AR71" s="958"/>
      <c r="AS71" s="958"/>
      <c r="AT71" s="958"/>
      <c r="AU71" s="958" t="s">
        <v>561</v>
      </c>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1">
        <v>5</v>
      </c>
      <c r="B72" s="961" t="s">
        <v>554</v>
      </c>
      <c r="C72" s="962"/>
      <c r="D72" s="962"/>
      <c r="E72" s="962"/>
      <c r="F72" s="962"/>
      <c r="G72" s="962"/>
      <c r="H72" s="962"/>
      <c r="I72" s="962"/>
      <c r="J72" s="962"/>
      <c r="K72" s="962"/>
      <c r="L72" s="962"/>
      <c r="M72" s="962"/>
      <c r="N72" s="962"/>
      <c r="O72" s="962"/>
      <c r="P72" s="963"/>
      <c r="Q72" s="964">
        <v>171510</v>
      </c>
      <c r="R72" s="958"/>
      <c r="S72" s="958"/>
      <c r="T72" s="958"/>
      <c r="U72" s="958"/>
      <c r="V72" s="958">
        <v>169101</v>
      </c>
      <c r="W72" s="958"/>
      <c r="X72" s="958"/>
      <c r="Y72" s="958"/>
      <c r="Z72" s="958"/>
      <c r="AA72" s="958">
        <v>2409</v>
      </c>
      <c r="AB72" s="958"/>
      <c r="AC72" s="958"/>
      <c r="AD72" s="958"/>
      <c r="AE72" s="958"/>
      <c r="AF72" s="958">
        <v>2409</v>
      </c>
      <c r="AG72" s="958"/>
      <c r="AH72" s="958"/>
      <c r="AI72" s="958"/>
      <c r="AJ72" s="958"/>
      <c r="AK72" s="958" t="s">
        <v>490</v>
      </c>
      <c r="AL72" s="958"/>
      <c r="AM72" s="958"/>
      <c r="AN72" s="958"/>
      <c r="AO72" s="958"/>
      <c r="AP72" s="958" t="s">
        <v>561</v>
      </c>
      <c r="AQ72" s="958"/>
      <c r="AR72" s="958"/>
      <c r="AS72" s="958"/>
      <c r="AT72" s="958"/>
      <c r="AU72" s="958" t="s">
        <v>561</v>
      </c>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3" t="s">
        <v>376</v>
      </c>
      <c r="B88" s="924" t="s">
        <v>403</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3911</v>
      </c>
      <c r="AG88" s="946"/>
      <c r="AH88" s="946"/>
      <c r="AI88" s="946"/>
      <c r="AJ88" s="946"/>
      <c r="AK88" s="950"/>
      <c r="AL88" s="950"/>
      <c r="AM88" s="950"/>
      <c r="AN88" s="950"/>
      <c r="AO88" s="950"/>
      <c r="AP88" s="946">
        <v>14</v>
      </c>
      <c r="AQ88" s="946"/>
      <c r="AR88" s="946"/>
      <c r="AS88" s="946"/>
      <c r="AT88" s="946"/>
      <c r="AU88" s="946">
        <v>1</v>
      </c>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24" t="s">
        <v>404</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t="s">
        <v>490</v>
      </c>
      <c r="CS102" s="940"/>
      <c r="CT102" s="940"/>
      <c r="CU102" s="940"/>
      <c r="CV102" s="941"/>
      <c r="CW102" s="939">
        <v>52</v>
      </c>
      <c r="CX102" s="940"/>
      <c r="CY102" s="940"/>
      <c r="CZ102" s="940"/>
      <c r="DA102" s="941"/>
      <c r="DB102" s="939">
        <v>26</v>
      </c>
      <c r="DC102" s="940"/>
      <c r="DD102" s="940"/>
      <c r="DE102" s="940"/>
      <c r="DF102" s="941"/>
      <c r="DG102" s="939" t="s">
        <v>490</v>
      </c>
      <c r="DH102" s="940"/>
      <c r="DI102" s="940"/>
      <c r="DJ102" s="940"/>
      <c r="DK102" s="941"/>
      <c r="DL102" s="939" t="s">
        <v>490</v>
      </c>
      <c r="DM102" s="940"/>
      <c r="DN102" s="940"/>
      <c r="DO102" s="940"/>
      <c r="DP102" s="941"/>
      <c r="DQ102" s="939" t="s">
        <v>490</v>
      </c>
      <c r="DR102" s="940"/>
      <c r="DS102" s="940"/>
      <c r="DT102" s="940"/>
      <c r="DU102" s="941"/>
      <c r="DV102" s="924"/>
      <c r="DW102" s="925"/>
      <c r="DX102" s="925"/>
      <c r="DY102" s="925"/>
      <c r="DZ102" s="926"/>
      <c r="EA102" s="212"/>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405</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406</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16"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409</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410</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411</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412</v>
      </c>
      <c r="AB109" s="883"/>
      <c r="AC109" s="883"/>
      <c r="AD109" s="883"/>
      <c r="AE109" s="884"/>
      <c r="AF109" s="885" t="s">
        <v>413</v>
      </c>
      <c r="AG109" s="883"/>
      <c r="AH109" s="883"/>
      <c r="AI109" s="883"/>
      <c r="AJ109" s="884"/>
      <c r="AK109" s="885" t="s">
        <v>294</v>
      </c>
      <c r="AL109" s="883"/>
      <c r="AM109" s="883"/>
      <c r="AN109" s="883"/>
      <c r="AO109" s="884"/>
      <c r="AP109" s="885" t="s">
        <v>414</v>
      </c>
      <c r="AQ109" s="883"/>
      <c r="AR109" s="883"/>
      <c r="AS109" s="883"/>
      <c r="AT109" s="916"/>
      <c r="AU109" s="882" t="s">
        <v>411</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412</v>
      </c>
      <c r="BR109" s="883"/>
      <c r="BS109" s="883"/>
      <c r="BT109" s="883"/>
      <c r="BU109" s="884"/>
      <c r="BV109" s="885" t="s">
        <v>413</v>
      </c>
      <c r="BW109" s="883"/>
      <c r="BX109" s="883"/>
      <c r="BY109" s="883"/>
      <c r="BZ109" s="884"/>
      <c r="CA109" s="885" t="s">
        <v>294</v>
      </c>
      <c r="CB109" s="883"/>
      <c r="CC109" s="883"/>
      <c r="CD109" s="883"/>
      <c r="CE109" s="884"/>
      <c r="CF109" s="923" t="s">
        <v>414</v>
      </c>
      <c r="CG109" s="923"/>
      <c r="CH109" s="923"/>
      <c r="CI109" s="923"/>
      <c r="CJ109" s="923"/>
      <c r="CK109" s="885" t="s">
        <v>415</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412</v>
      </c>
      <c r="DH109" s="883"/>
      <c r="DI109" s="883"/>
      <c r="DJ109" s="883"/>
      <c r="DK109" s="884"/>
      <c r="DL109" s="885" t="s">
        <v>413</v>
      </c>
      <c r="DM109" s="883"/>
      <c r="DN109" s="883"/>
      <c r="DO109" s="883"/>
      <c r="DP109" s="884"/>
      <c r="DQ109" s="885" t="s">
        <v>294</v>
      </c>
      <c r="DR109" s="883"/>
      <c r="DS109" s="883"/>
      <c r="DT109" s="883"/>
      <c r="DU109" s="884"/>
      <c r="DV109" s="885" t="s">
        <v>414</v>
      </c>
      <c r="DW109" s="883"/>
      <c r="DX109" s="883"/>
      <c r="DY109" s="883"/>
      <c r="DZ109" s="916"/>
    </row>
    <row r="110" spans="1:131" s="212" customFormat="1" ht="26.25" customHeight="1" x14ac:dyDescent="0.2">
      <c r="A110" s="794" t="s">
        <v>416</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1893248</v>
      </c>
      <c r="AB110" s="876"/>
      <c r="AC110" s="876"/>
      <c r="AD110" s="876"/>
      <c r="AE110" s="877"/>
      <c r="AF110" s="878">
        <v>1912794</v>
      </c>
      <c r="AG110" s="876"/>
      <c r="AH110" s="876"/>
      <c r="AI110" s="876"/>
      <c r="AJ110" s="877"/>
      <c r="AK110" s="878">
        <v>1761747</v>
      </c>
      <c r="AL110" s="876"/>
      <c r="AM110" s="876"/>
      <c r="AN110" s="876"/>
      <c r="AO110" s="877"/>
      <c r="AP110" s="879">
        <v>36.799999999999997</v>
      </c>
      <c r="AQ110" s="880"/>
      <c r="AR110" s="880"/>
      <c r="AS110" s="880"/>
      <c r="AT110" s="881"/>
      <c r="AU110" s="917" t="s">
        <v>69</v>
      </c>
      <c r="AV110" s="918"/>
      <c r="AW110" s="918"/>
      <c r="AX110" s="918"/>
      <c r="AY110" s="918"/>
      <c r="AZ110" s="847" t="s">
        <v>417</v>
      </c>
      <c r="BA110" s="795"/>
      <c r="BB110" s="795"/>
      <c r="BC110" s="795"/>
      <c r="BD110" s="795"/>
      <c r="BE110" s="795"/>
      <c r="BF110" s="795"/>
      <c r="BG110" s="795"/>
      <c r="BH110" s="795"/>
      <c r="BI110" s="795"/>
      <c r="BJ110" s="795"/>
      <c r="BK110" s="795"/>
      <c r="BL110" s="795"/>
      <c r="BM110" s="795"/>
      <c r="BN110" s="795"/>
      <c r="BO110" s="795"/>
      <c r="BP110" s="796"/>
      <c r="BQ110" s="848">
        <v>12741512</v>
      </c>
      <c r="BR110" s="829"/>
      <c r="BS110" s="829"/>
      <c r="BT110" s="829"/>
      <c r="BU110" s="829"/>
      <c r="BV110" s="829">
        <v>11756215</v>
      </c>
      <c r="BW110" s="829"/>
      <c r="BX110" s="829"/>
      <c r="BY110" s="829"/>
      <c r="BZ110" s="829"/>
      <c r="CA110" s="829">
        <v>11281974</v>
      </c>
      <c r="CB110" s="829"/>
      <c r="CC110" s="829"/>
      <c r="CD110" s="829"/>
      <c r="CE110" s="829"/>
      <c r="CF110" s="853">
        <v>235.7</v>
      </c>
      <c r="CG110" s="854"/>
      <c r="CH110" s="854"/>
      <c r="CI110" s="854"/>
      <c r="CJ110" s="854"/>
      <c r="CK110" s="913" t="s">
        <v>418</v>
      </c>
      <c r="CL110" s="806"/>
      <c r="CM110" s="847" t="s">
        <v>419</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70220</v>
      </c>
      <c r="DH110" s="829"/>
      <c r="DI110" s="829"/>
      <c r="DJ110" s="829"/>
      <c r="DK110" s="829"/>
      <c r="DL110" s="829">
        <v>66988</v>
      </c>
      <c r="DM110" s="829"/>
      <c r="DN110" s="829"/>
      <c r="DO110" s="829"/>
      <c r="DP110" s="829"/>
      <c r="DQ110" s="829">
        <v>63727</v>
      </c>
      <c r="DR110" s="829"/>
      <c r="DS110" s="829"/>
      <c r="DT110" s="829"/>
      <c r="DU110" s="829"/>
      <c r="DV110" s="830">
        <v>1.3</v>
      </c>
      <c r="DW110" s="830"/>
      <c r="DX110" s="830"/>
      <c r="DY110" s="830"/>
      <c r="DZ110" s="831"/>
    </row>
    <row r="111" spans="1:131" s="212" customFormat="1" ht="26.25" customHeight="1" x14ac:dyDescent="0.2">
      <c r="A111" s="761" t="s">
        <v>420</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421</v>
      </c>
      <c r="BA111" s="739"/>
      <c r="BB111" s="739"/>
      <c r="BC111" s="739"/>
      <c r="BD111" s="739"/>
      <c r="BE111" s="739"/>
      <c r="BF111" s="739"/>
      <c r="BG111" s="739"/>
      <c r="BH111" s="739"/>
      <c r="BI111" s="739"/>
      <c r="BJ111" s="739"/>
      <c r="BK111" s="739"/>
      <c r="BL111" s="739"/>
      <c r="BM111" s="739"/>
      <c r="BN111" s="739"/>
      <c r="BO111" s="739"/>
      <c r="BP111" s="740"/>
      <c r="BQ111" s="803">
        <v>125325</v>
      </c>
      <c r="BR111" s="804"/>
      <c r="BS111" s="804"/>
      <c r="BT111" s="804"/>
      <c r="BU111" s="804"/>
      <c r="BV111" s="804">
        <v>103701</v>
      </c>
      <c r="BW111" s="804"/>
      <c r="BX111" s="804"/>
      <c r="BY111" s="804"/>
      <c r="BZ111" s="804"/>
      <c r="CA111" s="804">
        <v>82086</v>
      </c>
      <c r="CB111" s="804"/>
      <c r="CC111" s="804"/>
      <c r="CD111" s="804"/>
      <c r="CE111" s="804"/>
      <c r="CF111" s="862">
        <v>1.7</v>
      </c>
      <c r="CG111" s="863"/>
      <c r="CH111" s="863"/>
      <c r="CI111" s="863"/>
      <c r="CJ111" s="863"/>
      <c r="CK111" s="914"/>
      <c r="CL111" s="808"/>
      <c r="CM111" s="802" t="s">
        <v>422</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423</v>
      </c>
      <c r="B112" s="900"/>
      <c r="C112" s="739" t="s">
        <v>424</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425</v>
      </c>
      <c r="BA112" s="739"/>
      <c r="BB112" s="739"/>
      <c r="BC112" s="739"/>
      <c r="BD112" s="739"/>
      <c r="BE112" s="739"/>
      <c r="BF112" s="739"/>
      <c r="BG112" s="739"/>
      <c r="BH112" s="739"/>
      <c r="BI112" s="739"/>
      <c r="BJ112" s="739"/>
      <c r="BK112" s="739"/>
      <c r="BL112" s="739"/>
      <c r="BM112" s="739"/>
      <c r="BN112" s="739"/>
      <c r="BO112" s="739"/>
      <c r="BP112" s="740"/>
      <c r="BQ112" s="803">
        <v>1182156</v>
      </c>
      <c r="BR112" s="804"/>
      <c r="BS112" s="804"/>
      <c r="BT112" s="804"/>
      <c r="BU112" s="804"/>
      <c r="BV112" s="804">
        <v>1065493</v>
      </c>
      <c r="BW112" s="804"/>
      <c r="BX112" s="804"/>
      <c r="BY112" s="804"/>
      <c r="BZ112" s="804"/>
      <c r="CA112" s="804">
        <v>1128523</v>
      </c>
      <c r="CB112" s="804"/>
      <c r="CC112" s="804"/>
      <c r="CD112" s="804"/>
      <c r="CE112" s="804"/>
      <c r="CF112" s="862">
        <v>23.6</v>
      </c>
      <c r="CG112" s="863"/>
      <c r="CH112" s="863"/>
      <c r="CI112" s="863"/>
      <c r="CJ112" s="863"/>
      <c r="CK112" s="914"/>
      <c r="CL112" s="808"/>
      <c r="CM112" s="802" t="s">
        <v>426</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427</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231684</v>
      </c>
      <c r="AB113" s="906"/>
      <c r="AC113" s="906"/>
      <c r="AD113" s="906"/>
      <c r="AE113" s="907"/>
      <c r="AF113" s="908">
        <v>247672</v>
      </c>
      <c r="AG113" s="906"/>
      <c r="AH113" s="906"/>
      <c r="AI113" s="906"/>
      <c r="AJ113" s="907"/>
      <c r="AK113" s="908">
        <v>171526</v>
      </c>
      <c r="AL113" s="906"/>
      <c r="AM113" s="906"/>
      <c r="AN113" s="906"/>
      <c r="AO113" s="907"/>
      <c r="AP113" s="909">
        <v>3.6</v>
      </c>
      <c r="AQ113" s="910"/>
      <c r="AR113" s="910"/>
      <c r="AS113" s="910"/>
      <c r="AT113" s="911"/>
      <c r="AU113" s="919"/>
      <c r="AV113" s="920"/>
      <c r="AW113" s="920"/>
      <c r="AX113" s="920"/>
      <c r="AY113" s="920"/>
      <c r="AZ113" s="802" t="s">
        <v>428</v>
      </c>
      <c r="BA113" s="739"/>
      <c r="BB113" s="739"/>
      <c r="BC113" s="739"/>
      <c r="BD113" s="739"/>
      <c r="BE113" s="739"/>
      <c r="BF113" s="739"/>
      <c r="BG113" s="739"/>
      <c r="BH113" s="739"/>
      <c r="BI113" s="739"/>
      <c r="BJ113" s="739"/>
      <c r="BK113" s="739"/>
      <c r="BL113" s="739"/>
      <c r="BM113" s="739"/>
      <c r="BN113" s="739"/>
      <c r="BO113" s="739"/>
      <c r="BP113" s="740"/>
      <c r="BQ113" s="803">
        <v>4329</v>
      </c>
      <c r="BR113" s="804"/>
      <c r="BS113" s="804"/>
      <c r="BT113" s="804"/>
      <c r="BU113" s="804"/>
      <c r="BV113" s="804">
        <v>2231</v>
      </c>
      <c r="BW113" s="804"/>
      <c r="BX113" s="804"/>
      <c r="BY113" s="804"/>
      <c r="BZ113" s="804"/>
      <c r="CA113" s="804">
        <v>1218</v>
      </c>
      <c r="CB113" s="804"/>
      <c r="CC113" s="804"/>
      <c r="CD113" s="804"/>
      <c r="CE113" s="804"/>
      <c r="CF113" s="862">
        <v>0</v>
      </c>
      <c r="CG113" s="863"/>
      <c r="CH113" s="863"/>
      <c r="CI113" s="863"/>
      <c r="CJ113" s="863"/>
      <c r="CK113" s="914"/>
      <c r="CL113" s="808"/>
      <c r="CM113" s="802" t="s">
        <v>429</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v>55105</v>
      </c>
      <c r="DH113" s="767"/>
      <c r="DI113" s="767"/>
      <c r="DJ113" s="767"/>
      <c r="DK113" s="768"/>
      <c r="DL113" s="769">
        <v>36713</v>
      </c>
      <c r="DM113" s="767"/>
      <c r="DN113" s="767"/>
      <c r="DO113" s="767"/>
      <c r="DP113" s="768"/>
      <c r="DQ113" s="769">
        <v>18359</v>
      </c>
      <c r="DR113" s="767"/>
      <c r="DS113" s="767"/>
      <c r="DT113" s="767"/>
      <c r="DU113" s="768"/>
      <c r="DV113" s="811">
        <v>0.4</v>
      </c>
      <c r="DW113" s="812"/>
      <c r="DX113" s="812"/>
      <c r="DY113" s="812"/>
      <c r="DZ113" s="813"/>
    </row>
    <row r="114" spans="1:130" s="212" customFormat="1" ht="26.25" customHeight="1" x14ac:dyDescent="0.2">
      <c r="A114" s="901"/>
      <c r="B114" s="902"/>
      <c r="C114" s="739" t="s">
        <v>430</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2565</v>
      </c>
      <c r="AB114" s="767"/>
      <c r="AC114" s="767"/>
      <c r="AD114" s="767"/>
      <c r="AE114" s="768"/>
      <c r="AF114" s="769">
        <v>2148</v>
      </c>
      <c r="AG114" s="767"/>
      <c r="AH114" s="767"/>
      <c r="AI114" s="767"/>
      <c r="AJ114" s="768"/>
      <c r="AK114" s="769">
        <v>1037</v>
      </c>
      <c r="AL114" s="767"/>
      <c r="AM114" s="767"/>
      <c r="AN114" s="767"/>
      <c r="AO114" s="768"/>
      <c r="AP114" s="811">
        <v>0</v>
      </c>
      <c r="AQ114" s="812"/>
      <c r="AR114" s="812"/>
      <c r="AS114" s="812"/>
      <c r="AT114" s="813"/>
      <c r="AU114" s="919"/>
      <c r="AV114" s="920"/>
      <c r="AW114" s="920"/>
      <c r="AX114" s="920"/>
      <c r="AY114" s="920"/>
      <c r="AZ114" s="802" t="s">
        <v>431</v>
      </c>
      <c r="BA114" s="739"/>
      <c r="BB114" s="739"/>
      <c r="BC114" s="739"/>
      <c r="BD114" s="739"/>
      <c r="BE114" s="739"/>
      <c r="BF114" s="739"/>
      <c r="BG114" s="739"/>
      <c r="BH114" s="739"/>
      <c r="BI114" s="739"/>
      <c r="BJ114" s="739"/>
      <c r="BK114" s="739"/>
      <c r="BL114" s="739"/>
      <c r="BM114" s="739"/>
      <c r="BN114" s="739"/>
      <c r="BO114" s="739"/>
      <c r="BP114" s="740"/>
      <c r="BQ114" s="803">
        <v>996372</v>
      </c>
      <c r="BR114" s="804"/>
      <c r="BS114" s="804"/>
      <c r="BT114" s="804"/>
      <c r="BU114" s="804"/>
      <c r="BV114" s="804">
        <v>974336</v>
      </c>
      <c r="BW114" s="804"/>
      <c r="BX114" s="804"/>
      <c r="BY114" s="804"/>
      <c r="BZ114" s="804"/>
      <c r="CA114" s="804">
        <v>1004127</v>
      </c>
      <c r="CB114" s="804"/>
      <c r="CC114" s="804"/>
      <c r="CD114" s="804"/>
      <c r="CE114" s="804"/>
      <c r="CF114" s="862">
        <v>21</v>
      </c>
      <c r="CG114" s="863"/>
      <c r="CH114" s="863"/>
      <c r="CI114" s="863"/>
      <c r="CJ114" s="863"/>
      <c r="CK114" s="914"/>
      <c r="CL114" s="808"/>
      <c r="CM114" s="802" t="s">
        <v>432</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433</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40707</v>
      </c>
      <c r="AB115" s="906"/>
      <c r="AC115" s="906"/>
      <c r="AD115" s="906"/>
      <c r="AE115" s="907"/>
      <c r="AF115" s="908">
        <v>34549</v>
      </c>
      <c r="AG115" s="906"/>
      <c r="AH115" s="906"/>
      <c r="AI115" s="906"/>
      <c r="AJ115" s="907"/>
      <c r="AK115" s="908">
        <v>29507</v>
      </c>
      <c r="AL115" s="906"/>
      <c r="AM115" s="906"/>
      <c r="AN115" s="906"/>
      <c r="AO115" s="907"/>
      <c r="AP115" s="909">
        <v>0.6</v>
      </c>
      <c r="AQ115" s="910"/>
      <c r="AR115" s="910"/>
      <c r="AS115" s="910"/>
      <c r="AT115" s="911"/>
      <c r="AU115" s="919"/>
      <c r="AV115" s="920"/>
      <c r="AW115" s="920"/>
      <c r="AX115" s="920"/>
      <c r="AY115" s="920"/>
      <c r="AZ115" s="802" t="s">
        <v>434</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435</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436</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437</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438</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439</v>
      </c>
      <c r="Z117" s="884"/>
      <c r="AA117" s="889">
        <v>2168204</v>
      </c>
      <c r="AB117" s="890"/>
      <c r="AC117" s="890"/>
      <c r="AD117" s="890"/>
      <c r="AE117" s="891"/>
      <c r="AF117" s="892">
        <v>2197163</v>
      </c>
      <c r="AG117" s="890"/>
      <c r="AH117" s="890"/>
      <c r="AI117" s="890"/>
      <c r="AJ117" s="891"/>
      <c r="AK117" s="892">
        <v>1963817</v>
      </c>
      <c r="AL117" s="890"/>
      <c r="AM117" s="890"/>
      <c r="AN117" s="890"/>
      <c r="AO117" s="891"/>
      <c r="AP117" s="893"/>
      <c r="AQ117" s="894"/>
      <c r="AR117" s="894"/>
      <c r="AS117" s="894"/>
      <c r="AT117" s="895"/>
      <c r="AU117" s="919"/>
      <c r="AV117" s="920"/>
      <c r="AW117" s="920"/>
      <c r="AX117" s="920"/>
      <c r="AY117" s="920"/>
      <c r="AZ117" s="850" t="s">
        <v>440</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441</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415</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412</v>
      </c>
      <c r="AB118" s="883"/>
      <c r="AC118" s="883"/>
      <c r="AD118" s="883"/>
      <c r="AE118" s="884"/>
      <c r="AF118" s="885" t="s">
        <v>413</v>
      </c>
      <c r="AG118" s="883"/>
      <c r="AH118" s="883"/>
      <c r="AI118" s="883"/>
      <c r="AJ118" s="884"/>
      <c r="AK118" s="885" t="s">
        <v>294</v>
      </c>
      <c r="AL118" s="883"/>
      <c r="AM118" s="883"/>
      <c r="AN118" s="883"/>
      <c r="AO118" s="884"/>
      <c r="AP118" s="886" t="s">
        <v>414</v>
      </c>
      <c r="AQ118" s="887"/>
      <c r="AR118" s="887"/>
      <c r="AS118" s="887"/>
      <c r="AT118" s="888"/>
      <c r="AU118" s="919"/>
      <c r="AV118" s="920"/>
      <c r="AW118" s="920"/>
      <c r="AX118" s="920"/>
      <c r="AY118" s="920"/>
      <c r="AZ118" s="825" t="s">
        <v>442</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443</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418</v>
      </c>
      <c r="B119" s="806"/>
      <c r="C119" s="847" t="s">
        <v>419</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3819</v>
      </c>
      <c r="AB119" s="876"/>
      <c r="AC119" s="876"/>
      <c r="AD119" s="876"/>
      <c r="AE119" s="877"/>
      <c r="AF119" s="878">
        <v>3821</v>
      </c>
      <c r="AG119" s="876"/>
      <c r="AH119" s="876"/>
      <c r="AI119" s="876"/>
      <c r="AJ119" s="877"/>
      <c r="AK119" s="878">
        <v>3823</v>
      </c>
      <c r="AL119" s="876"/>
      <c r="AM119" s="876"/>
      <c r="AN119" s="876"/>
      <c r="AO119" s="877"/>
      <c r="AP119" s="879">
        <v>0.1</v>
      </c>
      <c r="AQ119" s="880"/>
      <c r="AR119" s="880"/>
      <c r="AS119" s="880"/>
      <c r="AT119" s="881"/>
      <c r="AU119" s="921"/>
      <c r="AV119" s="922"/>
      <c r="AW119" s="922"/>
      <c r="AX119" s="922"/>
      <c r="AY119" s="922"/>
      <c r="AZ119" s="235" t="s">
        <v>177</v>
      </c>
      <c r="BA119" s="235"/>
      <c r="BB119" s="235"/>
      <c r="BC119" s="235"/>
      <c r="BD119" s="235"/>
      <c r="BE119" s="235"/>
      <c r="BF119" s="235"/>
      <c r="BG119" s="235"/>
      <c r="BH119" s="235"/>
      <c r="BI119" s="235"/>
      <c r="BJ119" s="235"/>
      <c r="BK119" s="235"/>
      <c r="BL119" s="235"/>
      <c r="BM119" s="235"/>
      <c r="BN119" s="235"/>
      <c r="BO119" s="864" t="s">
        <v>444</v>
      </c>
      <c r="BP119" s="865"/>
      <c r="BQ119" s="866">
        <v>15049694</v>
      </c>
      <c r="BR119" s="832"/>
      <c r="BS119" s="832"/>
      <c r="BT119" s="832"/>
      <c r="BU119" s="832"/>
      <c r="BV119" s="832">
        <v>13901976</v>
      </c>
      <c r="BW119" s="832"/>
      <c r="BX119" s="832"/>
      <c r="BY119" s="832"/>
      <c r="BZ119" s="832"/>
      <c r="CA119" s="832">
        <v>13497928</v>
      </c>
      <c r="CB119" s="832"/>
      <c r="CC119" s="832"/>
      <c r="CD119" s="832"/>
      <c r="CE119" s="832"/>
      <c r="CF119" s="735"/>
      <c r="CG119" s="736"/>
      <c r="CH119" s="736"/>
      <c r="CI119" s="736"/>
      <c r="CJ119" s="821"/>
      <c r="CK119" s="915"/>
      <c r="CL119" s="810"/>
      <c r="CM119" s="825" t="s">
        <v>445</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422</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446</v>
      </c>
      <c r="AV120" s="868"/>
      <c r="AW120" s="868"/>
      <c r="AX120" s="868"/>
      <c r="AY120" s="869"/>
      <c r="AZ120" s="847" t="s">
        <v>447</v>
      </c>
      <c r="BA120" s="795"/>
      <c r="BB120" s="795"/>
      <c r="BC120" s="795"/>
      <c r="BD120" s="795"/>
      <c r="BE120" s="795"/>
      <c r="BF120" s="795"/>
      <c r="BG120" s="795"/>
      <c r="BH120" s="795"/>
      <c r="BI120" s="795"/>
      <c r="BJ120" s="795"/>
      <c r="BK120" s="795"/>
      <c r="BL120" s="795"/>
      <c r="BM120" s="795"/>
      <c r="BN120" s="795"/>
      <c r="BO120" s="795"/>
      <c r="BP120" s="796"/>
      <c r="BQ120" s="848">
        <v>7351360</v>
      </c>
      <c r="BR120" s="829"/>
      <c r="BS120" s="829"/>
      <c r="BT120" s="829"/>
      <c r="BU120" s="829"/>
      <c r="BV120" s="829">
        <v>7121608</v>
      </c>
      <c r="BW120" s="829"/>
      <c r="BX120" s="829"/>
      <c r="BY120" s="829"/>
      <c r="BZ120" s="829"/>
      <c r="CA120" s="829">
        <v>7752813</v>
      </c>
      <c r="CB120" s="829"/>
      <c r="CC120" s="829"/>
      <c r="CD120" s="829"/>
      <c r="CE120" s="829"/>
      <c r="CF120" s="853">
        <v>162</v>
      </c>
      <c r="CG120" s="854"/>
      <c r="CH120" s="854"/>
      <c r="CI120" s="854"/>
      <c r="CJ120" s="854"/>
      <c r="CK120" s="855" t="s">
        <v>448</v>
      </c>
      <c r="CL120" s="839"/>
      <c r="CM120" s="839"/>
      <c r="CN120" s="839"/>
      <c r="CO120" s="840"/>
      <c r="CP120" s="859" t="s">
        <v>393</v>
      </c>
      <c r="CQ120" s="860"/>
      <c r="CR120" s="860"/>
      <c r="CS120" s="860"/>
      <c r="CT120" s="860"/>
      <c r="CU120" s="860"/>
      <c r="CV120" s="860"/>
      <c r="CW120" s="860"/>
      <c r="CX120" s="860"/>
      <c r="CY120" s="860"/>
      <c r="CZ120" s="860"/>
      <c r="DA120" s="860"/>
      <c r="DB120" s="860"/>
      <c r="DC120" s="860"/>
      <c r="DD120" s="860"/>
      <c r="DE120" s="860"/>
      <c r="DF120" s="861"/>
      <c r="DG120" s="848">
        <v>635116</v>
      </c>
      <c r="DH120" s="829"/>
      <c r="DI120" s="829"/>
      <c r="DJ120" s="829"/>
      <c r="DK120" s="829"/>
      <c r="DL120" s="829">
        <v>556434</v>
      </c>
      <c r="DM120" s="829"/>
      <c r="DN120" s="829"/>
      <c r="DO120" s="829"/>
      <c r="DP120" s="829"/>
      <c r="DQ120" s="829">
        <v>699040</v>
      </c>
      <c r="DR120" s="829"/>
      <c r="DS120" s="829"/>
      <c r="DT120" s="829"/>
      <c r="DU120" s="829"/>
      <c r="DV120" s="830">
        <v>14.6</v>
      </c>
      <c r="DW120" s="830"/>
      <c r="DX120" s="830"/>
      <c r="DY120" s="830"/>
      <c r="DZ120" s="831"/>
    </row>
    <row r="121" spans="1:130" s="212" customFormat="1" ht="26.25" customHeight="1" x14ac:dyDescent="0.2">
      <c r="A121" s="807"/>
      <c r="B121" s="808"/>
      <c r="C121" s="850" t="s">
        <v>449</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v>18517</v>
      </c>
      <c r="AB121" s="767"/>
      <c r="AC121" s="767"/>
      <c r="AD121" s="767"/>
      <c r="AE121" s="768"/>
      <c r="AF121" s="769">
        <v>18517</v>
      </c>
      <c r="AG121" s="767"/>
      <c r="AH121" s="767"/>
      <c r="AI121" s="767"/>
      <c r="AJ121" s="768"/>
      <c r="AK121" s="769">
        <v>18517</v>
      </c>
      <c r="AL121" s="767"/>
      <c r="AM121" s="767"/>
      <c r="AN121" s="767"/>
      <c r="AO121" s="768"/>
      <c r="AP121" s="811">
        <v>0.4</v>
      </c>
      <c r="AQ121" s="812"/>
      <c r="AR121" s="812"/>
      <c r="AS121" s="812"/>
      <c r="AT121" s="813"/>
      <c r="AU121" s="870"/>
      <c r="AV121" s="871"/>
      <c r="AW121" s="871"/>
      <c r="AX121" s="871"/>
      <c r="AY121" s="872"/>
      <c r="AZ121" s="802" t="s">
        <v>450</v>
      </c>
      <c r="BA121" s="739"/>
      <c r="BB121" s="739"/>
      <c r="BC121" s="739"/>
      <c r="BD121" s="739"/>
      <c r="BE121" s="739"/>
      <c r="BF121" s="739"/>
      <c r="BG121" s="739"/>
      <c r="BH121" s="739"/>
      <c r="BI121" s="739"/>
      <c r="BJ121" s="739"/>
      <c r="BK121" s="739"/>
      <c r="BL121" s="739"/>
      <c r="BM121" s="739"/>
      <c r="BN121" s="739"/>
      <c r="BO121" s="739"/>
      <c r="BP121" s="740"/>
      <c r="BQ121" s="803">
        <v>60161</v>
      </c>
      <c r="BR121" s="804"/>
      <c r="BS121" s="804"/>
      <c r="BT121" s="804"/>
      <c r="BU121" s="804"/>
      <c r="BV121" s="804">
        <v>49679</v>
      </c>
      <c r="BW121" s="804"/>
      <c r="BX121" s="804"/>
      <c r="BY121" s="804"/>
      <c r="BZ121" s="804"/>
      <c r="CA121" s="804">
        <v>39709</v>
      </c>
      <c r="CB121" s="804"/>
      <c r="CC121" s="804"/>
      <c r="CD121" s="804"/>
      <c r="CE121" s="804"/>
      <c r="CF121" s="862">
        <v>0.8</v>
      </c>
      <c r="CG121" s="863"/>
      <c r="CH121" s="863"/>
      <c r="CI121" s="863"/>
      <c r="CJ121" s="863"/>
      <c r="CK121" s="856"/>
      <c r="CL121" s="842"/>
      <c r="CM121" s="842"/>
      <c r="CN121" s="842"/>
      <c r="CO121" s="843"/>
      <c r="CP121" s="822" t="s">
        <v>395</v>
      </c>
      <c r="CQ121" s="823"/>
      <c r="CR121" s="823"/>
      <c r="CS121" s="823"/>
      <c r="CT121" s="823"/>
      <c r="CU121" s="823"/>
      <c r="CV121" s="823"/>
      <c r="CW121" s="823"/>
      <c r="CX121" s="823"/>
      <c r="CY121" s="823"/>
      <c r="CZ121" s="823"/>
      <c r="DA121" s="823"/>
      <c r="DB121" s="823"/>
      <c r="DC121" s="823"/>
      <c r="DD121" s="823"/>
      <c r="DE121" s="823"/>
      <c r="DF121" s="824"/>
      <c r="DG121" s="803" t="s">
        <v>122</v>
      </c>
      <c r="DH121" s="804"/>
      <c r="DI121" s="804"/>
      <c r="DJ121" s="804"/>
      <c r="DK121" s="804"/>
      <c r="DL121" s="804" t="s">
        <v>122</v>
      </c>
      <c r="DM121" s="804"/>
      <c r="DN121" s="804"/>
      <c r="DO121" s="804"/>
      <c r="DP121" s="804"/>
      <c r="DQ121" s="804">
        <v>429483</v>
      </c>
      <c r="DR121" s="804"/>
      <c r="DS121" s="804"/>
      <c r="DT121" s="804"/>
      <c r="DU121" s="804"/>
      <c r="DV121" s="781">
        <v>9</v>
      </c>
      <c r="DW121" s="781"/>
      <c r="DX121" s="781"/>
      <c r="DY121" s="781"/>
      <c r="DZ121" s="782"/>
    </row>
    <row r="122" spans="1:130" s="212" customFormat="1" ht="26.25" customHeight="1" x14ac:dyDescent="0.2">
      <c r="A122" s="807"/>
      <c r="B122" s="808"/>
      <c r="C122" s="802" t="s">
        <v>432</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451</v>
      </c>
      <c r="BA122" s="826"/>
      <c r="BB122" s="826"/>
      <c r="BC122" s="826"/>
      <c r="BD122" s="826"/>
      <c r="BE122" s="826"/>
      <c r="BF122" s="826"/>
      <c r="BG122" s="826"/>
      <c r="BH122" s="826"/>
      <c r="BI122" s="826"/>
      <c r="BJ122" s="826"/>
      <c r="BK122" s="826"/>
      <c r="BL122" s="826"/>
      <c r="BM122" s="826"/>
      <c r="BN122" s="826"/>
      <c r="BO122" s="826"/>
      <c r="BP122" s="827"/>
      <c r="BQ122" s="866">
        <v>10666413</v>
      </c>
      <c r="BR122" s="832"/>
      <c r="BS122" s="832"/>
      <c r="BT122" s="832"/>
      <c r="BU122" s="832"/>
      <c r="BV122" s="832">
        <v>10244211</v>
      </c>
      <c r="BW122" s="832"/>
      <c r="BX122" s="832"/>
      <c r="BY122" s="832"/>
      <c r="BZ122" s="832"/>
      <c r="CA122" s="832">
        <v>9501179</v>
      </c>
      <c r="CB122" s="832"/>
      <c r="CC122" s="832"/>
      <c r="CD122" s="832"/>
      <c r="CE122" s="832"/>
      <c r="CF122" s="833">
        <v>198.5</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2">
      <c r="A123" s="807"/>
      <c r="B123" s="808"/>
      <c r="C123" s="802" t="s">
        <v>438</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177</v>
      </c>
      <c r="BA123" s="235"/>
      <c r="BB123" s="235"/>
      <c r="BC123" s="235"/>
      <c r="BD123" s="235"/>
      <c r="BE123" s="235"/>
      <c r="BF123" s="235"/>
      <c r="BG123" s="235"/>
      <c r="BH123" s="235"/>
      <c r="BI123" s="235"/>
      <c r="BJ123" s="235"/>
      <c r="BK123" s="235"/>
      <c r="BL123" s="235"/>
      <c r="BM123" s="235"/>
      <c r="BN123" s="235"/>
      <c r="BO123" s="864" t="s">
        <v>452</v>
      </c>
      <c r="BP123" s="865"/>
      <c r="BQ123" s="819">
        <v>18077934</v>
      </c>
      <c r="BR123" s="820"/>
      <c r="BS123" s="820"/>
      <c r="BT123" s="820"/>
      <c r="BU123" s="820"/>
      <c r="BV123" s="820">
        <v>17415498</v>
      </c>
      <c r="BW123" s="820"/>
      <c r="BX123" s="820"/>
      <c r="BY123" s="820"/>
      <c r="BZ123" s="820"/>
      <c r="CA123" s="820">
        <v>17293701</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5">
      <c r="A124" s="807"/>
      <c r="B124" s="808"/>
      <c r="C124" s="802" t="s">
        <v>441</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453</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454</v>
      </c>
      <c r="CQ124" s="823"/>
      <c r="CR124" s="823"/>
      <c r="CS124" s="823"/>
      <c r="CT124" s="823"/>
      <c r="CU124" s="823"/>
      <c r="CV124" s="823"/>
      <c r="CW124" s="823"/>
      <c r="CX124" s="823"/>
      <c r="CY124" s="823"/>
      <c r="CZ124" s="823"/>
      <c r="DA124" s="823"/>
      <c r="DB124" s="823"/>
      <c r="DC124" s="823"/>
      <c r="DD124" s="823"/>
      <c r="DE124" s="823"/>
      <c r="DF124" s="824"/>
      <c r="DG124" s="750">
        <v>547040</v>
      </c>
      <c r="DH124" s="751"/>
      <c r="DI124" s="751"/>
      <c r="DJ124" s="751"/>
      <c r="DK124" s="752"/>
      <c r="DL124" s="753">
        <v>509059</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443</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455</v>
      </c>
      <c r="CL125" s="839"/>
      <c r="CM125" s="839"/>
      <c r="CN125" s="839"/>
      <c r="CO125" s="840"/>
      <c r="CP125" s="847" t="s">
        <v>456</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445</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457</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458</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v>18371</v>
      </c>
      <c r="AB127" s="767"/>
      <c r="AC127" s="767"/>
      <c r="AD127" s="767"/>
      <c r="AE127" s="768"/>
      <c r="AF127" s="769">
        <v>12211</v>
      </c>
      <c r="AG127" s="767"/>
      <c r="AH127" s="767"/>
      <c r="AI127" s="767"/>
      <c r="AJ127" s="768"/>
      <c r="AK127" s="769">
        <v>7167</v>
      </c>
      <c r="AL127" s="767"/>
      <c r="AM127" s="767"/>
      <c r="AN127" s="767"/>
      <c r="AO127" s="768"/>
      <c r="AP127" s="811">
        <v>0.1</v>
      </c>
      <c r="AQ127" s="812"/>
      <c r="AR127" s="812"/>
      <c r="AS127" s="812"/>
      <c r="AT127" s="813"/>
      <c r="AU127" s="214"/>
      <c r="AV127" s="214"/>
      <c r="AW127" s="214"/>
      <c r="AX127" s="828" t="s">
        <v>459</v>
      </c>
      <c r="AY127" s="799"/>
      <c r="AZ127" s="799"/>
      <c r="BA127" s="799"/>
      <c r="BB127" s="799"/>
      <c r="BC127" s="799"/>
      <c r="BD127" s="799"/>
      <c r="BE127" s="800"/>
      <c r="BF127" s="798" t="s">
        <v>460</v>
      </c>
      <c r="BG127" s="799"/>
      <c r="BH127" s="799"/>
      <c r="BI127" s="799"/>
      <c r="BJ127" s="799"/>
      <c r="BK127" s="799"/>
      <c r="BL127" s="800"/>
      <c r="BM127" s="798" t="s">
        <v>461</v>
      </c>
      <c r="BN127" s="799"/>
      <c r="BO127" s="799"/>
      <c r="BP127" s="799"/>
      <c r="BQ127" s="799"/>
      <c r="BR127" s="799"/>
      <c r="BS127" s="800"/>
      <c r="BT127" s="798" t="s">
        <v>462</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463</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464</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465</v>
      </c>
      <c r="X128" s="785"/>
      <c r="Y128" s="785"/>
      <c r="Z128" s="786"/>
      <c r="AA128" s="787">
        <v>8776</v>
      </c>
      <c r="AB128" s="788"/>
      <c r="AC128" s="788"/>
      <c r="AD128" s="788"/>
      <c r="AE128" s="789"/>
      <c r="AF128" s="790">
        <v>8196</v>
      </c>
      <c r="AG128" s="788"/>
      <c r="AH128" s="788"/>
      <c r="AI128" s="788"/>
      <c r="AJ128" s="789"/>
      <c r="AK128" s="790">
        <v>5832</v>
      </c>
      <c r="AL128" s="788"/>
      <c r="AM128" s="788"/>
      <c r="AN128" s="788"/>
      <c r="AO128" s="789"/>
      <c r="AP128" s="791"/>
      <c r="AQ128" s="792"/>
      <c r="AR128" s="792"/>
      <c r="AS128" s="792"/>
      <c r="AT128" s="793"/>
      <c r="AU128" s="214"/>
      <c r="AV128" s="214"/>
      <c r="AW128" s="214"/>
      <c r="AX128" s="794" t="s">
        <v>466</v>
      </c>
      <c r="AY128" s="795"/>
      <c r="AZ128" s="795"/>
      <c r="BA128" s="795"/>
      <c r="BB128" s="795"/>
      <c r="BC128" s="795"/>
      <c r="BD128" s="795"/>
      <c r="BE128" s="796"/>
      <c r="BF128" s="773" t="s">
        <v>122</v>
      </c>
      <c r="BG128" s="774"/>
      <c r="BH128" s="774"/>
      <c r="BI128" s="774"/>
      <c r="BJ128" s="774"/>
      <c r="BK128" s="774"/>
      <c r="BL128" s="797"/>
      <c r="BM128" s="773">
        <v>14.34</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467</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468</v>
      </c>
      <c r="X129" s="764"/>
      <c r="Y129" s="764"/>
      <c r="Z129" s="765"/>
      <c r="AA129" s="766">
        <v>6277532</v>
      </c>
      <c r="AB129" s="767"/>
      <c r="AC129" s="767"/>
      <c r="AD129" s="767"/>
      <c r="AE129" s="768"/>
      <c r="AF129" s="769">
        <v>6144436</v>
      </c>
      <c r="AG129" s="767"/>
      <c r="AH129" s="767"/>
      <c r="AI129" s="767"/>
      <c r="AJ129" s="768"/>
      <c r="AK129" s="769">
        <v>6229075</v>
      </c>
      <c r="AL129" s="767"/>
      <c r="AM129" s="767"/>
      <c r="AN129" s="767"/>
      <c r="AO129" s="768"/>
      <c r="AP129" s="770"/>
      <c r="AQ129" s="771"/>
      <c r="AR129" s="771"/>
      <c r="AS129" s="771"/>
      <c r="AT129" s="772"/>
      <c r="AU129" s="215"/>
      <c r="AV129" s="215"/>
      <c r="AW129" s="215"/>
      <c r="AX129" s="738" t="s">
        <v>469</v>
      </c>
      <c r="AY129" s="739"/>
      <c r="AZ129" s="739"/>
      <c r="BA129" s="739"/>
      <c r="BB129" s="739"/>
      <c r="BC129" s="739"/>
      <c r="BD129" s="739"/>
      <c r="BE129" s="740"/>
      <c r="BF129" s="757" t="s">
        <v>122</v>
      </c>
      <c r="BG129" s="758"/>
      <c r="BH129" s="758"/>
      <c r="BI129" s="758"/>
      <c r="BJ129" s="758"/>
      <c r="BK129" s="758"/>
      <c r="BL129" s="759"/>
      <c r="BM129" s="757">
        <v>19.34</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470</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471</v>
      </c>
      <c r="X130" s="764"/>
      <c r="Y130" s="764"/>
      <c r="Z130" s="765"/>
      <c r="AA130" s="766">
        <v>1558946</v>
      </c>
      <c r="AB130" s="767"/>
      <c r="AC130" s="767"/>
      <c r="AD130" s="767"/>
      <c r="AE130" s="768"/>
      <c r="AF130" s="769">
        <v>1554236</v>
      </c>
      <c r="AG130" s="767"/>
      <c r="AH130" s="767"/>
      <c r="AI130" s="767"/>
      <c r="AJ130" s="768"/>
      <c r="AK130" s="769">
        <v>1443118</v>
      </c>
      <c r="AL130" s="767"/>
      <c r="AM130" s="767"/>
      <c r="AN130" s="767"/>
      <c r="AO130" s="768"/>
      <c r="AP130" s="770"/>
      <c r="AQ130" s="771"/>
      <c r="AR130" s="771"/>
      <c r="AS130" s="771"/>
      <c r="AT130" s="772"/>
      <c r="AU130" s="215"/>
      <c r="AV130" s="215"/>
      <c r="AW130" s="215"/>
      <c r="AX130" s="738" t="s">
        <v>472</v>
      </c>
      <c r="AY130" s="739"/>
      <c r="AZ130" s="739"/>
      <c r="BA130" s="739"/>
      <c r="BB130" s="739"/>
      <c r="BC130" s="739"/>
      <c r="BD130" s="739"/>
      <c r="BE130" s="740"/>
      <c r="BF130" s="741">
        <v>12.4</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473</v>
      </c>
      <c r="X131" s="748"/>
      <c r="Y131" s="748"/>
      <c r="Z131" s="749"/>
      <c r="AA131" s="750">
        <v>4718586</v>
      </c>
      <c r="AB131" s="751"/>
      <c r="AC131" s="751"/>
      <c r="AD131" s="751"/>
      <c r="AE131" s="752"/>
      <c r="AF131" s="753">
        <v>4590200</v>
      </c>
      <c r="AG131" s="751"/>
      <c r="AH131" s="751"/>
      <c r="AI131" s="751"/>
      <c r="AJ131" s="752"/>
      <c r="AK131" s="753">
        <v>4785957</v>
      </c>
      <c r="AL131" s="751"/>
      <c r="AM131" s="751"/>
      <c r="AN131" s="751"/>
      <c r="AO131" s="752"/>
      <c r="AP131" s="754"/>
      <c r="AQ131" s="755"/>
      <c r="AR131" s="755"/>
      <c r="AS131" s="755"/>
      <c r="AT131" s="756"/>
      <c r="AU131" s="215"/>
      <c r="AV131" s="215"/>
      <c r="AW131" s="215"/>
      <c r="AX131" s="716" t="s">
        <v>474</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475</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476</v>
      </c>
      <c r="W132" s="729"/>
      <c r="X132" s="729"/>
      <c r="Y132" s="729"/>
      <c r="Z132" s="730"/>
      <c r="AA132" s="731">
        <v>12.72588865</v>
      </c>
      <c r="AB132" s="732"/>
      <c r="AC132" s="732"/>
      <c r="AD132" s="732"/>
      <c r="AE132" s="733"/>
      <c r="AF132" s="734">
        <v>13.827959570000001</v>
      </c>
      <c r="AG132" s="732"/>
      <c r="AH132" s="732"/>
      <c r="AI132" s="732"/>
      <c r="AJ132" s="733"/>
      <c r="AK132" s="734">
        <v>10.757869319999999</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477</v>
      </c>
      <c r="W133" s="708"/>
      <c r="X133" s="708"/>
      <c r="Y133" s="708"/>
      <c r="Z133" s="709"/>
      <c r="AA133" s="710">
        <v>13.5</v>
      </c>
      <c r="AB133" s="711"/>
      <c r="AC133" s="711"/>
      <c r="AD133" s="711"/>
      <c r="AE133" s="712"/>
      <c r="AF133" s="710">
        <v>13.1</v>
      </c>
      <c r="AG133" s="711"/>
      <c r="AH133" s="711"/>
      <c r="AI133" s="711"/>
      <c r="AJ133" s="712"/>
      <c r="AK133" s="710">
        <v>12.4</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31g6acpsGVZW9WNneOiB5E4hbHXIx7eC8+bZ4XLO3Qq0iujmreI6AonF3/7Fuxpw9fwUGuUR6JJ/RSro6MujQ==" saltValue="eVia74w6fmwXw2ExJPwz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1" zoomScaleNormal="85" zoomScaleSheetLayoutView="81"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478</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0aSi1LkCvA+1YmdRUo7ZF8685P8tOwW7V+itRjEz7S3FUg9nyELqGnUra5HiFI8sLBswloo7zksHGyQRV4j2ww==" saltValue="XTRTO6LWTZzfARB1DWYPC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3" zoomScaleNormal="73"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x3vOWTxU4tCIPZD11fghSUKM6+xEWdLegbxrOphxKZQU2QiLEkHhna3BQOhqk2fOjlaa4Hp25f2ExQsZ6Ru/g==" saltValue="AdNvP9rrPtUR7U2yrl4BQ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480</v>
      </c>
      <c r="AL6" s="248"/>
      <c r="AM6" s="248"/>
      <c r="AN6" s="248"/>
    </row>
    <row r="7" spans="1:46" ht="13.5" customHeight="1" x14ac:dyDescent="0.2">
      <c r="A7" s="247"/>
      <c r="AK7" s="250"/>
      <c r="AL7" s="251"/>
      <c r="AM7" s="251"/>
      <c r="AN7" s="252"/>
      <c r="AO7" s="1105" t="s">
        <v>481</v>
      </c>
      <c r="AP7" s="253"/>
      <c r="AQ7" s="254" t="s">
        <v>482</v>
      </c>
      <c r="AR7" s="255"/>
    </row>
    <row r="8" spans="1:46" ht="13.2" x14ac:dyDescent="0.2">
      <c r="A8" s="247"/>
      <c r="AK8" s="256"/>
      <c r="AL8" s="257"/>
      <c r="AM8" s="257"/>
      <c r="AN8" s="258"/>
      <c r="AO8" s="1106"/>
      <c r="AP8" s="259" t="s">
        <v>483</v>
      </c>
      <c r="AQ8" s="260" t="s">
        <v>484</v>
      </c>
      <c r="AR8" s="261" t="s">
        <v>485</v>
      </c>
    </row>
    <row r="9" spans="1:46" ht="13.2" x14ac:dyDescent="0.2">
      <c r="A9" s="247"/>
      <c r="AK9" s="1117" t="s">
        <v>486</v>
      </c>
      <c r="AL9" s="1118"/>
      <c r="AM9" s="1118"/>
      <c r="AN9" s="1119"/>
      <c r="AO9" s="262">
        <v>1707381</v>
      </c>
      <c r="AP9" s="262">
        <v>217695</v>
      </c>
      <c r="AQ9" s="263">
        <v>154424</v>
      </c>
      <c r="AR9" s="264">
        <v>41</v>
      </c>
    </row>
    <row r="10" spans="1:46" ht="13.5" customHeight="1" x14ac:dyDescent="0.2">
      <c r="A10" s="247"/>
      <c r="AK10" s="1117" t="s">
        <v>487</v>
      </c>
      <c r="AL10" s="1118"/>
      <c r="AM10" s="1118"/>
      <c r="AN10" s="1119"/>
      <c r="AO10" s="265">
        <v>313444</v>
      </c>
      <c r="AP10" s="265">
        <v>39965</v>
      </c>
      <c r="AQ10" s="266">
        <v>18194</v>
      </c>
      <c r="AR10" s="267">
        <v>119.7</v>
      </c>
    </row>
    <row r="11" spans="1:46" ht="13.5" customHeight="1" x14ac:dyDescent="0.2">
      <c r="A11" s="247"/>
      <c r="AK11" s="1117" t="s">
        <v>488</v>
      </c>
      <c r="AL11" s="1118"/>
      <c r="AM11" s="1118"/>
      <c r="AN11" s="1119"/>
      <c r="AO11" s="265">
        <v>33245</v>
      </c>
      <c r="AP11" s="265">
        <v>4239</v>
      </c>
      <c r="AQ11" s="266">
        <v>1285</v>
      </c>
      <c r="AR11" s="267">
        <v>229.9</v>
      </c>
    </row>
    <row r="12" spans="1:46" ht="13.5" customHeight="1" x14ac:dyDescent="0.2">
      <c r="A12" s="247"/>
      <c r="AK12" s="1117" t="s">
        <v>489</v>
      </c>
      <c r="AL12" s="1118"/>
      <c r="AM12" s="1118"/>
      <c r="AN12" s="1119"/>
      <c r="AO12" s="265" t="s">
        <v>490</v>
      </c>
      <c r="AP12" s="265" t="s">
        <v>490</v>
      </c>
      <c r="AQ12" s="266" t="s">
        <v>490</v>
      </c>
      <c r="AR12" s="267" t="s">
        <v>490</v>
      </c>
    </row>
    <row r="13" spans="1:46" ht="13.5" customHeight="1" x14ac:dyDescent="0.2">
      <c r="A13" s="247"/>
      <c r="AK13" s="1117" t="s">
        <v>491</v>
      </c>
      <c r="AL13" s="1118"/>
      <c r="AM13" s="1118"/>
      <c r="AN13" s="1119"/>
      <c r="AO13" s="265">
        <v>49599</v>
      </c>
      <c r="AP13" s="265">
        <v>6324</v>
      </c>
      <c r="AQ13" s="266">
        <v>5735</v>
      </c>
      <c r="AR13" s="267">
        <v>10.3</v>
      </c>
    </row>
    <row r="14" spans="1:46" ht="13.5" customHeight="1" x14ac:dyDescent="0.2">
      <c r="A14" s="247"/>
      <c r="AK14" s="1117" t="s">
        <v>492</v>
      </c>
      <c r="AL14" s="1118"/>
      <c r="AM14" s="1118"/>
      <c r="AN14" s="1119"/>
      <c r="AO14" s="265">
        <v>101770</v>
      </c>
      <c r="AP14" s="265">
        <v>12976</v>
      </c>
      <c r="AQ14" s="266">
        <v>2950</v>
      </c>
      <c r="AR14" s="267">
        <v>339.9</v>
      </c>
    </row>
    <row r="15" spans="1:46" ht="13.5" customHeight="1" x14ac:dyDescent="0.2">
      <c r="A15" s="247"/>
      <c r="AK15" s="1120" t="s">
        <v>493</v>
      </c>
      <c r="AL15" s="1121"/>
      <c r="AM15" s="1121"/>
      <c r="AN15" s="1122"/>
      <c r="AO15" s="265">
        <v>-103832</v>
      </c>
      <c r="AP15" s="265">
        <v>-13239</v>
      </c>
      <c r="AQ15" s="266">
        <v>-9110</v>
      </c>
      <c r="AR15" s="267">
        <v>45.3</v>
      </c>
    </row>
    <row r="16" spans="1:46" ht="13.2" x14ac:dyDescent="0.2">
      <c r="A16" s="247"/>
      <c r="AK16" s="1120" t="s">
        <v>177</v>
      </c>
      <c r="AL16" s="1121"/>
      <c r="AM16" s="1121"/>
      <c r="AN16" s="1122"/>
      <c r="AO16" s="265">
        <v>2101607</v>
      </c>
      <c r="AP16" s="265">
        <v>267960</v>
      </c>
      <c r="AQ16" s="266">
        <v>173477</v>
      </c>
      <c r="AR16" s="267">
        <v>54.5</v>
      </c>
    </row>
    <row r="17" spans="1:46" ht="13.2" x14ac:dyDescent="0.2">
      <c r="A17" s="247"/>
    </row>
    <row r="18" spans="1:46" ht="13.2" x14ac:dyDescent="0.2">
      <c r="A18" s="247"/>
      <c r="AQ18" s="268"/>
      <c r="AR18" s="268"/>
    </row>
    <row r="19" spans="1:46" ht="13.2" x14ac:dyDescent="0.2">
      <c r="A19" s="247"/>
      <c r="AK19" s="243" t="s">
        <v>494</v>
      </c>
    </row>
    <row r="20" spans="1:46" ht="13.2" x14ac:dyDescent="0.2">
      <c r="A20" s="247"/>
      <c r="AK20" s="269"/>
      <c r="AL20" s="270"/>
      <c r="AM20" s="270"/>
      <c r="AN20" s="271"/>
      <c r="AO20" s="272" t="s">
        <v>495</v>
      </c>
      <c r="AP20" s="273" t="s">
        <v>496</v>
      </c>
      <c r="AQ20" s="274" t="s">
        <v>497</v>
      </c>
      <c r="AR20" s="275"/>
    </row>
    <row r="21" spans="1:46" s="248" customFormat="1" ht="13.2" x14ac:dyDescent="0.2">
      <c r="A21" s="276"/>
      <c r="AK21" s="1123" t="s">
        <v>498</v>
      </c>
      <c r="AL21" s="1124"/>
      <c r="AM21" s="1124"/>
      <c r="AN21" s="1125"/>
      <c r="AO21" s="277">
        <v>20.78</v>
      </c>
      <c r="AP21" s="278">
        <v>14.28</v>
      </c>
      <c r="AQ21" s="279">
        <v>6.5</v>
      </c>
      <c r="AS21" s="280"/>
      <c r="AT21" s="276"/>
    </row>
    <row r="22" spans="1:46" s="248" customFormat="1" ht="13.2" x14ac:dyDescent="0.2">
      <c r="A22" s="276"/>
      <c r="AK22" s="1123" t="s">
        <v>499</v>
      </c>
      <c r="AL22" s="1124"/>
      <c r="AM22" s="1124"/>
      <c r="AN22" s="1125"/>
      <c r="AO22" s="281">
        <v>96.9</v>
      </c>
      <c r="AP22" s="282">
        <v>96</v>
      </c>
      <c r="AQ22" s="283">
        <v>0.9</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500</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502</v>
      </c>
      <c r="AL29" s="248"/>
      <c r="AM29" s="248"/>
      <c r="AN29" s="248"/>
      <c r="AS29" s="290"/>
    </row>
    <row r="30" spans="1:46" ht="13.5" customHeight="1" x14ac:dyDescent="0.2">
      <c r="A30" s="247"/>
      <c r="AK30" s="250"/>
      <c r="AL30" s="251"/>
      <c r="AM30" s="251"/>
      <c r="AN30" s="252"/>
      <c r="AO30" s="1105" t="s">
        <v>481</v>
      </c>
      <c r="AP30" s="253"/>
      <c r="AQ30" s="254" t="s">
        <v>482</v>
      </c>
      <c r="AR30" s="255"/>
    </row>
    <row r="31" spans="1:46" ht="13.2" x14ac:dyDescent="0.2">
      <c r="A31" s="247"/>
      <c r="AK31" s="256"/>
      <c r="AL31" s="257"/>
      <c r="AM31" s="257"/>
      <c r="AN31" s="258"/>
      <c r="AO31" s="1106"/>
      <c r="AP31" s="259" t="s">
        <v>483</v>
      </c>
      <c r="AQ31" s="260" t="s">
        <v>484</v>
      </c>
      <c r="AR31" s="261" t="s">
        <v>485</v>
      </c>
    </row>
    <row r="32" spans="1:46" ht="27" customHeight="1" x14ac:dyDescent="0.2">
      <c r="A32" s="247"/>
      <c r="AK32" s="1107" t="s">
        <v>503</v>
      </c>
      <c r="AL32" s="1108"/>
      <c r="AM32" s="1108"/>
      <c r="AN32" s="1109"/>
      <c r="AO32" s="291">
        <v>1761747</v>
      </c>
      <c r="AP32" s="291">
        <v>224627</v>
      </c>
      <c r="AQ32" s="292">
        <v>83140</v>
      </c>
      <c r="AR32" s="293">
        <v>170.2</v>
      </c>
    </row>
    <row r="33" spans="1:46" ht="13.5" customHeight="1" x14ac:dyDescent="0.2">
      <c r="A33" s="247"/>
      <c r="AK33" s="1107" t="s">
        <v>504</v>
      </c>
      <c r="AL33" s="1108"/>
      <c r="AM33" s="1108"/>
      <c r="AN33" s="1109"/>
      <c r="AO33" s="291" t="s">
        <v>490</v>
      </c>
      <c r="AP33" s="291" t="s">
        <v>490</v>
      </c>
      <c r="AQ33" s="292" t="s">
        <v>490</v>
      </c>
      <c r="AR33" s="293" t="s">
        <v>490</v>
      </c>
    </row>
    <row r="34" spans="1:46" ht="27" customHeight="1" x14ac:dyDescent="0.2">
      <c r="A34" s="247"/>
      <c r="AK34" s="1107" t="s">
        <v>505</v>
      </c>
      <c r="AL34" s="1108"/>
      <c r="AM34" s="1108"/>
      <c r="AN34" s="1109"/>
      <c r="AO34" s="291" t="s">
        <v>490</v>
      </c>
      <c r="AP34" s="291" t="s">
        <v>490</v>
      </c>
      <c r="AQ34" s="292" t="s">
        <v>490</v>
      </c>
      <c r="AR34" s="293" t="s">
        <v>490</v>
      </c>
    </row>
    <row r="35" spans="1:46" ht="27" customHeight="1" x14ac:dyDescent="0.2">
      <c r="A35" s="247"/>
      <c r="AK35" s="1107" t="s">
        <v>506</v>
      </c>
      <c r="AL35" s="1108"/>
      <c r="AM35" s="1108"/>
      <c r="AN35" s="1109"/>
      <c r="AO35" s="291">
        <v>171526</v>
      </c>
      <c r="AP35" s="291">
        <v>21870</v>
      </c>
      <c r="AQ35" s="292">
        <v>26106</v>
      </c>
      <c r="AR35" s="293">
        <v>-16.2</v>
      </c>
    </row>
    <row r="36" spans="1:46" ht="27" customHeight="1" x14ac:dyDescent="0.2">
      <c r="A36" s="247"/>
      <c r="AK36" s="1107" t="s">
        <v>507</v>
      </c>
      <c r="AL36" s="1108"/>
      <c r="AM36" s="1108"/>
      <c r="AN36" s="1109"/>
      <c r="AO36" s="291">
        <v>1037</v>
      </c>
      <c r="AP36" s="291">
        <v>132</v>
      </c>
      <c r="AQ36" s="292">
        <v>4689</v>
      </c>
      <c r="AR36" s="293">
        <v>-97.2</v>
      </c>
    </row>
    <row r="37" spans="1:46" ht="13.5" customHeight="1" x14ac:dyDescent="0.2">
      <c r="A37" s="247"/>
      <c r="AK37" s="1107" t="s">
        <v>508</v>
      </c>
      <c r="AL37" s="1108"/>
      <c r="AM37" s="1108"/>
      <c r="AN37" s="1109"/>
      <c r="AO37" s="291">
        <v>29507</v>
      </c>
      <c r="AP37" s="291">
        <v>3762</v>
      </c>
      <c r="AQ37" s="292">
        <v>554</v>
      </c>
      <c r="AR37" s="293">
        <v>579.1</v>
      </c>
    </row>
    <row r="38" spans="1:46" ht="27" customHeight="1" x14ac:dyDescent="0.2">
      <c r="A38" s="247"/>
      <c r="AK38" s="1110" t="s">
        <v>509</v>
      </c>
      <c r="AL38" s="1111"/>
      <c r="AM38" s="1111"/>
      <c r="AN38" s="1112"/>
      <c r="AO38" s="294" t="s">
        <v>490</v>
      </c>
      <c r="AP38" s="294" t="s">
        <v>490</v>
      </c>
      <c r="AQ38" s="295">
        <v>7</v>
      </c>
      <c r="AR38" s="283" t="s">
        <v>490</v>
      </c>
      <c r="AS38" s="290"/>
    </row>
    <row r="39" spans="1:46" ht="13.2" x14ac:dyDescent="0.2">
      <c r="A39" s="247"/>
      <c r="AK39" s="1110" t="s">
        <v>510</v>
      </c>
      <c r="AL39" s="1111"/>
      <c r="AM39" s="1111"/>
      <c r="AN39" s="1112"/>
      <c r="AO39" s="291">
        <v>-5832</v>
      </c>
      <c r="AP39" s="291">
        <v>-744</v>
      </c>
      <c r="AQ39" s="292">
        <v>-2038</v>
      </c>
      <c r="AR39" s="293">
        <v>-63.5</v>
      </c>
      <c r="AS39" s="290"/>
    </row>
    <row r="40" spans="1:46" ht="27" customHeight="1" x14ac:dyDescent="0.2">
      <c r="A40" s="247"/>
      <c r="AK40" s="1107" t="s">
        <v>511</v>
      </c>
      <c r="AL40" s="1108"/>
      <c r="AM40" s="1108"/>
      <c r="AN40" s="1109"/>
      <c r="AO40" s="291">
        <v>-1443118</v>
      </c>
      <c r="AP40" s="291">
        <v>-184001</v>
      </c>
      <c r="AQ40" s="292">
        <v>-74354</v>
      </c>
      <c r="AR40" s="293">
        <v>147.5</v>
      </c>
      <c r="AS40" s="290"/>
    </row>
    <row r="41" spans="1:46" ht="13.2" x14ac:dyDescent="0.2">
      <c r="A41" s="247"/>
      <c r="AK41" s="1113" t="s">
        <v>287</v>
      </c>
      <c r="AL41" s="1114"/>
      <c r="AM41" s="1114"/>
      <c r="AN41" s="1115"/>
      <c r="AO41" s="291">
        <v>514867</v>
      </c>
      <c r="AP41" s="291">
        <v>65647</v>
      </c>
      <c r="AQ41" s="292">
        <v>38106</v>
      </c>
      <c r="AR41" s="293">
        <v>72.3</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2" x14ac:dyDescent="0.2">
      <c r="A48" s="247"/>
      <c r="AK48" s="301" t="s">
        <v>513</v>
      </c>
      <c r="AL48" s="301"/>
      <c r="AM48" s="301"/>
      <c r="AN48" s="301"/>
      <c r="AO48" s="301"/>
      <c r="AP48" s="301"/>
      <c r="AQ48" s="302"/>
      <c r="AR48" s="301"/>
    </row>
    <row r="49" spans="1:44" ht="13.5" customHeight="1" x14ac:dyDescent="0.2">
      <c r="A49" s="247"/>
      <c r="AK49" s="303"/>
      <c r="AL49" s="304"/>
      <c r="AM49" s="1100" t="s">
        <v>481</v>
      </c>
      <c r="AN49" s="1102" t="s">
        <v>514</v>
      </c>
      <c r="AO49" s="1103"/>
      <c r="AP49" s="1103"/>
      <c r="AQ49" s="1103"/>
      <c r="AR49" s="1104"/>
    </row>
    <row r="50" spans="1:44" ht="13.2" x14ac:dyDescent="0.2">
      <c r="A50" s="247"/>
      <c r="AK50" s="305"/>
      <c r="AL50" s="306"/>
      <c r="AM50" s="1101"/>
      <c r="AN50" s="307" t="s">
        <v>515</v>
      </c>
      <c r="AO50" s="308" t="s">
        <v>516</v>
      </c>
      <c r="AP50" s="309" t="s">
        <v>517</v>
      </c>
      <c r="AQ50" s="310" t="s">
        <v>518</v>
      </c>
      <c r="AR50" s="311" t="s">
        <v>519</v>
      </c>
    </row>
    <row r="51" spans="1:44" ht="13.2" x14ac:dyDescent="0.2">
      <c r="A51" s="247"/>
      <c r="AK51" s="303" t="s">
        <v>520</v>
      </c>
      <c r="AL51" s="304"/>
      <c r="AM51" s="312">
        <v>1621447</v>
      </c>
      <c r="AN51" s="313">
        <v>182801</v>
      </c>
      <c r="AO51" s="314">
        <v>-17.100000000000001</v>
      </c>
      <c r="AP51" s="315">
        <v>200194</v>
      </c>
      <c r="AQ51" s="316">
        <v>5.2</v>
      </c>
      <c r="AR51" s="317">
        <v>-22.3</v>
      </c>
    </row>
    <row r="52" spans="1:44" ht="13.2" x14ac:dyDescent="0.2">
      <c r="A52" s="247"/>
      <c r="AK52" s="318"/>
      <c r="AL52" s="319" t="s">
        <v>521</v>
      </c>
      <c r="AM52" s="320">
        <v>939316</v>
      </c>
      <c r="AN52" s="321">
        <v>105898</v>
      </c>
      <c r="AO52" s="322">
        <v>-11.4</v>
      </c>
      <c r="AP52" s="323">
        <v>106422</v>
      </c>
      <c r="AQ52" s="324">
        <v>20.100000000000001</v>
      </c>
      <c r="AR52" s="325">
        <v>-31.5</v>
      </c>
    </row>
    <row r="53" spans="1:44" ht="13.2" x14ac:dyDescent="0.2">
      <c r="A53" s="247"/>
      <c r="AK53" s="303" t="s">
        <v>522</v>
      </c>
      <c r="AL53" s="304"/>
      <c r="AM53" s="312">
        <v>1676425</v>
      </c>
      <c r="AN53" s="313">
        <v>195137</v>
      </c>
      <c r="AO53" s="314">
        <v>6.7</v>
      </c>
      <c r="AP53" s="315">
        <v>122054</v>
      </c>
      <c r="AQ53" s="316">
        <v>-39</v>
      </c>
      <c r="AR53" s="317">
        <v>45.7</v>
      </c>
    </row>
    <row r="54" spans="1:44" ht="13.2" x14ac:dyDescent="0.2">
      <c r="A54" s="247"/>
      <c r="AK54" s="318"/>
      <c r="AL54" s="319" t="s">
        <v>521</v>
      </c>
      <c r="AM54" s="320">
        <v>845613</v>
      </c>
      <c r="AN54" s="321">
        <v>98430</v>
      </c>
      <c r="AO54" s="322">
        <v>-7.1</v>
      </c>
      <c r="AP54" s="323">
        <v>68298</v>
      </c>
      <c r="AQ54" s="324">
        <v>-35.799999999999997</v>
      </c>
      <c r="AR54" s="325">
        <v>28.7</v>
      </c>
    </row>
    <row r="55" spans="1:44" ht="13.2" x14ac:dyDescent="0.2">
      <c r="A55" s="247"/>
      <c r="AK55" s="303" t="s">
        <v>523</v>
      </c>
      <c r="AL55" s="304"/>
      <c r="AM55" s="312">
        <v>1219303</v>
      </c>
      <c r="AN55" s="313">
        <v>146727</v>
      </c>
      <c r="AO55" s="314">
        <v>-24.8</v>
      </c>
      <c r="AP55" s="315">
        <v>111644</v>
      </c>
      <c r="AQ55" s="316">
        <v>-8.5</v>
      </c>
      <c r="AR55" s="317">
        <v>-16.3</v>
      </c>
    </row>
    <row r="56" spans="1:44" ht="13.2" x14ac:dyDescent="0.2">
      <c r="A56" s="247"/>
      <c r="AK56" s="318"/>
      <c r="AL56" s="319" t="s">
        <v>521</v>
      </c>
      <c r="AM56" s="320">
        <v>640529</v>
      </c>
      <c r="AN56" s="321">
        <v>77079</v>
      </c>
      <c r="AO56" s="322">
        <v>-21.7</v>
      </c>
      <c r="AP56" s="323">
        <v>66606</v>
      </c>
      <c r="AQ56" s="324">
        <v>-2.5</v>
      </c>
      <c r="AR56" s="325">
        <v>-19.2</v>
      </c>
    </row>
    <row r="57" spans="1:44" ht="13.2" x14ac:dyDescent="0.2">
      <c r="A57" s="247"/>
      <c r="AK57" s="303" t="s">
        <v>524</v>
      </c>
      <c r="AL57" s="304"/>
      <c r="AM57" s="312">
        <v>1312535</v>
      </c>
      <c r="AN57" s="313">
        <v>163291</v>
      </c>
      <c r="AO57" s="314">
        <v>11.3</v>
      </c>
      <c r="AP57" s="315">
        <v>127917</v>
      </c>
      <c r="AQ57" s="316">
        <v>14.6</v>
      </c>
      <c r="AR57" s="317">
        <v>-3.3</v>
      </c>
    </row>
    <row r="58" spans="1:44" ht="13.2" x14ac:dyDescent="0.2">
      <c r="A58" s="247"/>
      <c r="AK58" s="318"/>
      <c r="AL58" s="319" t="s">
        <v>521</v>
      </c>
      <c r="AM58" s="320">
        <v>697635</v>
      </c>
      <c r="AN58" s="321">
        <v>86792</v>
      </c>
      <c r="AO58" s="322">
        <v>12.6</v>
      </c>
      <c r="AP58" s="323">
        <v>69746</v>
      </c>
      <c r="AQ58" s="324">
        <v>4.7</v>
      </c>
      <c r="AR58" s="325">
        <v>7.9</v>
      </c>
    </row>
    <row r="59" spans="1:44" ht="13.2" x14ac:dyDescent="0.2">
      <c r="A59" s="247"/>
      <c r="AK59" s="303" t="s">
        <v>525</v>
      </c>
      <c r="AL59" s="304"/>
      <c r="AM59" s="312">
        <v>1913212</v>
      </c>
      <c r="AN59" s="313">
        <v>243939</v>
      </c>
      <c r="AO59" s="314">
        <v>49.4</v>
      </c>
      <c r="AP59" s="315">
        <v>135931</v>
      </c>
      <c r="AQ59" s="316">
        <v>6.3</v>
      </c>
      <c r="AR59" s="317">
        <v>43.1</v>
      </c>
    </row>
    <row r="60" spans="1:44" ht="13.2" x14ac:dyDescent="0.2">
      <c r="A60" s="247"/>
      <c r="AK60" s="318"/>
      <c r="AL60" s="319" t="s">
        <v>521</v>
      </c>
      <c r="AM60" s="320">
        <v>859651</v>
      </c>
      <c r="AN60" s="321">
        <v>109607</v>
      </c>
      <c r="AO60" s="322">
        <v>26.3</v>
      </c>
      <c r="AP60" s="323">
        <v>75320</v>
      </c>
      <c r="AQ60" s="324">
        <v>8</v>
      </c>
      <c r="AR60" s="325">
        <v>18.3</v>
      </c>
    </row>
    <row r="61" spans="1:44" ht="13.2" x14ac:dyDescent="0.2">
      <c r="A61" s="247"/>
      <c r="AK61" s="303" t="s">
        <v>526</v>
      </c>
      <c r="AL61" s="326"/>
      <c r="AM61" s="312">
        <v>1548584</v>
      </c>
      <c r="AN61" s="313">
        <v>186379</v>
      </c>
      <c r="AO61" s="314">
        <v>5.0999999999999996</v>
      </c>
      <c r="AP61" s="315">
        <v>139548</v>
      </c>
      <c r="AQ61" s="327">
        <v>-4.3</v>
      </c>
      <c r="AR61" s="317">
        <v>9.4</v>
      </c>
    </row>
    <row r="62" spans="1:44" ht="13.2" x14ac:dyDescent="0.2">
      <c r="A62" s="247"/>
      <c r="AK62" s="318"/>
      <c r="AL62" s="319" t="s">
        <v>521</v>
      </c>
      <c r="AM62" s="320">
        <v>796549</v>
      </c>
      <c r="AN62" s="321">
        <v>95561</v>
      </c>
      <c r="AO62" s="322">
        <v>-0.3</v>
      </c>
      <c r="AP62" s="323">
        <v>77278</v>
      </c>
      <c r="AQ62" s="324">
        <v>-1.1000000000000001</v>
      </c>
      <c r="AR62" s="325">
        <v>0.8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RndIzdppdUHCda4TcI0B2amU9rmKhYZg9DdloloyzPpxV0lguIfBsG2sLFU4vB15oBfWbj5O+RMij0LZrAjVyg==" saltValue="kckokrbJvYJzg+wi3ME2O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57xFdtm6bzRg7bimnBU/Opr2TTlIghAI629n6OWUD02MdtySLUX3k6r/X6+OTw2xxBYfctQ6kcE2Lgr0SnRpgA==" saltValue="ARf9y4FwzPoWX9ApnFRi3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6pe6BPQyijSetxpSlAfId8+2sJklJbPl3DVPJ+pW6RMkU9u5IXg86+p/+Z3BLAxGpxSKyPTQraa+z8ClsUw4hg==" saltValue="QY8NAwJx1Tjuzw5OEWht8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5" zoomScaleNormal="95"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36.65</v>
      </c>
      <c r="G47" s="12">
        <v>35.39</v>
      </c>
      <c r="H47" s="12">
        <v>40.85</v>
      </c>
      <c r="I47" s="12">
        <v>38.35</v>
      </c>
      <c r="J47" s="13">
        <v>37.11</v>
      </c>
    </row>
    <row r="48" spans="2:10" ht="57.75" customHeight="1" x14ac:dyDescent="0.2">
      <c r="B48" s="14"/>
      <c r="C48" s="1128" t="s">
        <v>4</v>
      </c>
      <c r="D48" s="1128"/>
      <c r="E48" s="1129"/>
      <c r="F48" s="15">
        <v>11.19</v>
      </c>
      <c r="G48" s="16">
        <v>9.8800000000000008</v>
      </c>
      <c r="H48" s="16">
        <v>10.36</v>
      </c>
      <c r="I48" s="16">
        <v>13.25</v>
      </c>
      <c r="J48" s="17">
        <v>8.6300000000000008</v>
      </c>
    </row>
    <row r="49" spans="2:10" ht="57.75" customHeight="1" thickBot="1" x14ac:dyDescent="0.25">
      <c r="B49" s="18"/>
      <c r="C49" s="1130" t="s">
        <v>5</v>
      </c>
      <c r="D49" s="1130"/>
      <c r="E49" s="1131"/>
      <c r="F49" s="19">
        <v>1.2</v>
      </c>
      <c r="G49" s="20">
        <v>0.3</v>
      </c>
      <c r="H49" s="20">
        <v>5.36</v>
      </c>
      <c r="I49" s="20" t="s">
        <v>533</v>
      </c>
      <c r="J49" s="21" t="s">
        <v>534</v>
      </c>
    </row>
    <row r="50" spans="2:10" ht="13.2" x14ac:dyDescent="0.2"/>
  </sheetData>
  <sheetProtection algorithmName="SHA-512" hashValue="6E1DpNJvu1U0vaPH2y0AUdxvEYovUsVKQUelNTf8CUiYNum01HBeL6cbBEYfwaK4zUmu89gc2Ayp+VYy9veXoA==" saltValue="KyDHKmZ4wgadyYZ2ZiJfq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上山 優希</cp:lastModifiedBy>
  <cp:lastPrinted>2026-03-09T04:07:53Z</cp:lastPrinted>
  <dcterms:created xsi:type="dcterms:W3CDTF">2026-02-26T09:20:55Z</dcterms:created>
  <dcterms:modified xsi:type="dcterms:W3CDTF">2026-03-27T07:20:32Z</dcterms:modified>
  <cp:category/>
</cp:coreProperties>
</file>